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worksheets/sheet5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<Relationships xmlns="http://schemas.openxmlformats.org/package/2006/relationships"><Relationship Target="xl/workbook.xml" Type="http://schemas.openxmlformats.org/officeDocument/2006/relationships/officeDocument" Id="rId1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heetId="1" name="Cost Summary" state="visible" r:id="rId3"/>
    <sheet sheetId="2" name="Materials" state="visible" r:id="rId4"/>
    <sheet sheetId="3" name="Travel" state="visible" r:id="rId5"/>
    <sheet sheetId="4" name="Other Direct Costs" state="visible" r:id="rId6"/>
    <sheet sheetId="5" name="Subcontractors" state="visible" r:id="rId7"/>
  </sheets>
  <definedNames/>
  <calcPr/>
</workbook>
</file>

<file path=xl/sharedStrings.xml><?xml version="1.0" encoding="utf-8"?>
<sst xmlns="http://schemas.openxmlformats.org/spreadsheetml/2006/main" count="266" uniqueCount="75">
  <si>
    <t>COST SUMMARY</t>
  </si>
  <si>
    <t>Base Period</t>
  </si>
  <si>
    <t>Option I</t>
  </si>
  <si>
    <t>Cost Element</t>
  </si>
  <si>
    <t>Rate</t>
  </si>
  <si>
    <t>Quantity</t>
  </si>
  <si>
    <t>Total Amount</t>
  </si>
  <si>
    <t>Hrly</t>
  </si>
  <si>
    <t># Hrs</t>
  </si>
  <si>
    <t>Labor Category &amp; Title</t>
  </si>
  <si>
    <t>$</t>
  </si>
  <si>
    <t>XX</t>
  </si>
  <si>
    <t>Dr. J. Baumes </t>
  </si>
  <si>
    <t>Patrick Reynolds </t>
  </si>
  <si>
    <t>R&amp;D Engineer </t>
  </si>
  <si>
    <t>TOTAL DIRECT LABOR </t>
  </si>
  <si>
    <t>LABOR BURDEN</t>
  </si>
  <si>
    <t>Lbr Burden Applied to</t>
  </si>
  <si>
    <t>FRINGE BENEFITS</t>
  </si>
  <si>
    <t>%</t>
  </si>
  <si>
    <t>OVERHEAD</t>
  </si>
  <si>
    <t>TOTAL LABOR BURDEN</t>
  </si>
  <si>
    <t>TOTAL MATL/EQUIPMENT</t>
  </si>
  <si>
    <t>TOTAL TRAVEL COSTS </t>
  </si>
  <si>
    <t>TOTAL ALL OTHER DIRECT COSTS</t>
  </si>
  <si>
    <t>TOTAL SUBCONTRACTOR COSTS</t>
  </si>
  <si>
    <t>TOTAL DIRECT COSTS</t>
  </si>
  <si>
    <t>G&amp;A, F&amp;A, FCCM</t>
  </si>
  <si>
    <t>Rate Applied to</t>
  </si>
  <si>
    <t>Indirect Costs</t>
  </si>
  <si>
    <t>G&amp;A</t>
  </si>
  <si>
    <t>FACILITIES CAPITAL COST OF MONEY (FCCM) (Attach Completed DD Form 1861)</t>
  </si>
  <si>
    <t>TOTAL COSTS </t>
  </si>
  <si>
    <t>FEE/PROFIT</t>
  </si>
  <si>
    <t>Fee Rate</t>
  </si>
  <si>
    <t>Fee Rate Applied to: (total cost, excluding travel &amp;FCCM) </t>
  </si>
  <si>
    <t>FEE OR PROFIT</t>
  </si>
  <si>
    <t>TOTAL COST PLUS FEE</t>
  </si>
  <si>
    <t>MATERIALS/EQUIPMENT</t>
  </si>
  <si>
    <t>Item</t>
  </si>
  <si>
    <t>Manufacturer</t>
  </si>
  <si>
    <t>Part Number</t>
  </si>
  <si>
    <t>Unit Price</t>
  </si>
  <si>
    <t>Total Price</t>
  </si>
  <si>
    <t>Contract Period</t>
  </si>
  <si>
    <t>Additional Information</t>
  </si>
  <si>
    <t>Note:</t>
  </si>
  <si>
    <t>Consumables may be listed as a lump sum if no individual item is over $5,000.  For those items that are over $5,000, list separately from the rest of consumable pricing.</t>
  </si>
  <si>
    <t>TRAVEL</t>
  </si>
  <si>
    <t>Trip #:</t>
  </si>
  <si>
    <t>Location:</t>
  </si>
  <si>
    <t>New York City</t>
  </si>
  <si>
    <t>Purpose:</t>
  </si>
  <si>
    <t>Meet with full New York based Data Science and Research Technology team</t>
  </si>
  <si>
    <t> Base Period</t>
  </si>
  <si>
    <t>Days</t>
  </si>
  <si>
    <t># of People</t>
  </si>
  <si>
    <t>Airfare</t>
  </si>
  <si>
    <t>Per Diem</t>
  </si>
  <si>
    <t>Lodging</t>
  </si>
  <si>
    <t>Other</t>
  </si>
  <si>
    <t>Total</t>
  </si>
  <si>
    <t>Itemized Expenses for "Other"</t>
  </si>
  <si>
    <t>Description</t>
  </si>
  <si>
    <t>Amount</t>
  </si>
  <si>
    <t>Train fare</t>
  </si>
  <si>
    <t>Transportation in New York City</t>
  </si>
  <si>
    <t>Total:</t>
  </si>
  <si>
    <t>Washington, DC Area (DTRA and BSVE)</t>
  </si>
  <si>
    <t>Meet with DTRA and the BSVE team</t>
  </si>
  <si>
    <t> </t>
  </si>
  <si>
    <t>Transportation to and from airport and in Washington, DC Metro area                </t>
  </si>
  <si>
    <t>OTHER DIRECT COSTS</t>
  </si>
  <si>
    <t>SUBCONTRACTORS</t>
  </si>
  <si>
    <t>Company Name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</si>
</sst>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&quot;$&quot;#,##0.00 ;&quot;$&quot;(#,##0.00)"/>
    <numFmt numFmtId="165" formatCode="&quot;$&quot;#,##0.00"/>
    <numFmt numFmtId="166" formatCode="&quot;$&quot;#,##0 ;&quot;$&quot;(#,##0)"/>
  </numFmts>
  <fonts count="153">
    <font>
      <b val="0"/>
      <i val="0"/>
      <strike val="0"/>
      <u val="none"/>
      <sz val="10.0"/>
      <color rgb="FF000000"/>
      <name val="Arial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6.0"/>
      <color rgb="FF000000"/>
      <name val="Times New Roman"/>
    </font>
    <font>
      <b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/>
      <i val="0"/>
      <strike val="0"/>
      <u val="none"/>
      <sz val="16.0"/>
      <color rgb="FF000000"/>
      <name val="Times New Roman"/>
    </font>
    <font>
      <b val="0"/>
      <i val="0"/>
      <strike val="0"/>
      <u val="none"/>
      <sz val="11.0"/>
      <color rgb="FF000000"/>
      <name val="Calibri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Calibri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/>
      <i val="0"/>
      <strike val="0"/>
      <u val="none"/>
      <sz val="16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8000"/>
      <name val="Times New Roman"/>
    </font>
    <font>
      <b val="0"/>
      <i val="0"/>
      <strike val="0"/>
      <u val="none"/>
      <sz val="8.0"/>
      <color rgb="FF000000"/>
      <name val="Times New Roman"/>
    </font>
    <font>
      <b/>
      <i val="0"/>
      <strike val="0"/>
      <u val="none"/>
      <sz val="16.0"/>
      <color rgb="FF000000"/>
      <name val="Times New Roman"/>
    </font>
    <font>
      <b val="0"/>
      <i val="0"/>
      <strike val="0"/>
      <u val="none"/>
      <sz val="16.0"/>
      <color rgb="FF000000"/>
      <name val="Times New Roman"/>
    </font>
    <font>
      <b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/>
      <i val="0"/>
      <strike val="0"/>
      <u val="none"/>
      <sz val="8.0"/>
      <color rgb="FF000000"/>
      <name val="Times New Roman"/>
    </font>
    <font>
      <b val="0"/>
      <i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/>
      <i val="0"/>
      <strike val="0"/>
      <u val="none"/>
      <sz val="8.0"/>
      <color rgb="FF000000"/>
      <name val="Times New Roman"/>
    </font>
    <font>
      <b val="0"/>
      <i val="0"/>
      <strike val="0"/>
      <u val="none"/>
      <sz val="10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/>
      <i val="0"/>
      <strike val="0"/>
      <u val="none"/>
      <sz val="8.0"/>
      <color rgb="FF000000"/>
      <name val="Times New Roman"/>
    </font>
    <font>
      <b/>
      <i val="0"/>
      <strike val="0"/>
      <u val="none"/>
      <sz val="16.0"/>
      <color rgb="FF000000"/>
      <name val="Times New Roman"/>
    </font>
    <font>
      <b val="0"/>
      <i val="0"/>
      <strike val="0"/>
      <u val="none"/>
      <sz val="11.0"/>
      <color rgb="FF000000"/>
      <name val="Calibri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8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Calibri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11.0"/>
      <color rgb="FF000000"/>
      <name val="Calibri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/>
      <i val="0"/>
      <strike val="0"/>
      <u val="none"/>
      <sz val="16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</fonts>
  <fills count="4">
    <fill>
      <patternFill patternType="none"/>
    </fill>
    <fill>
      <patternFill patternType="gray125"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rgb="FFD8D8D8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fillId="0" numFmtId="0" borderId="0" fontId="0"/>
  </cellStyleXfs>
  <cellXfs count="153">
    <xf applyAlignment="1" fillId="0" xfId="0" numFmtId="0" borderId="0" fontId="0">
      <alignment vertical="bottom" horizontal="general" wrapText="1"/>
    </xf>
    <xf applyBorder="1" applyAlignment="1" fillId="0" xfId="0" numFmtId="0" borderId="1" applyFont="1" fontId="1">
      <alignment vertical="center" horizontal="center" wrapText="1"/>
    </xf>
    <xf applyBorder="1" fillId="2" xfId="0" numFmtId="0" borderId="2" applyFont="1" fontId="2" applyFill="1"/>
    <xf applyBorder="1" fillId="2" xfId="0" numFmtId="0" borderId="3" applyFont="1" fontId="3" applyFill="1"/>
    <xf applyBorder="1" applyAlignment="1" fillId="0" xfId="0" numFmtId="164" borderId="4" applyFont="1" fontId="4" applyNumberFormat="1">
      <alignment vertical="center" horizontal="general" wrapText="1"/>
    </xf>
    <xf applyBorder="1" applyAlignment="1" fillId="0" xfId="0" numFmtId="164" borderId="5" applyFont="1" fontId="5" applyNumberFormat="1">
      <alignment vertical="center" horizontal="general" wrapText="1"/>
    </xf>
    <xf applyBorder="1" fillId="2" xfId="0" numFmtId="0" borderId="6" applyFont="1" fontId="6" applyFill="1"/>
    <xf applyBorder="1" applyAlignment="1" fillId="3" xfId="0" numFmtId="0" borderId="7" applyFont="1" fontId="7" applyFill="1">
      <alignment vertical="bottom" horizontal="right"/>
    </xf>
    <xf applyBorder="1" applyAlignment="1" fillId="2" xfId="0" numFmtId="165" borderId="8" applyFont="1" fontId="8" applyNumberFormat="1" applyFill="1">
      <alignment vertical="bottom" horizontal="center"/>
    </xf>
    <xf applyBorder="1" applyAlignment="1" fillId="0" xfId="0" numFmtId="0" borderId="6" applyFont="1" fontId="9">
      <alignment vertical="bottom" horizontal="center"/>
    </xf>
    <xf applyBorder="1" fillId="0" xfId="0" numFmtId="0" borderId="9" applyFont="1" fontId="10"/>
    <xf applyBorder="1" applyAlignment="1" fillId="3" xfId="0" numFmtId="0" borderId="7" applyFont="1" fontId="11" applyFill="1">
      <alignment vertical="center" horizontal="general" wrapText="1"/>
    </xf>
    <xf applyAlignment="1" fillId="0" xfId="0" numFmtId="0" borderId="0" applyFont="1" fontId="12">
      <alignment vertical="center" horizontal="left"/>
    </xf>
    <xf applyBorder="1" fillId="2" xfId="0" numFmtId="0" borderId="10" applyFont="1" fontId="13" applyFill="1"/>
    <xf applyBorder="1" applyAlignment="1" fillId="3" xfId="0" numFmtId="0" borderId="8" applyFont="1" fontId="14" applyFill="1">
      <alignment vertical="bottom" horizontal="right"/>
    </xf>
    <xf applyBorder="1" fillId="2" xfId="0" numFmtId="0" borderId="11" applyFont="1" fontId="15" applyFill="1"/>
    <xf applyBorder="1" applyAlignment="1" fillId="3" xfId="0" numFmtId="0" borderId="12" applyFont="1" fontId="16" applyFill="1">
      <alignment vertical="center" horizontal="general" wrapText="1"/>
    </xf>
    <xf applyBorder="1" applyAlignment="1" fillId="0" xfId="0" numFmtId="0" borderId="6" applyFont="1" fontId="17">
      <alignment vertical="bottom" horizontal="center"/>
    </xf>
    <xf applyBorder="1" applyAlignment="1" fillId="0" xfId="0" numFmtId="0" borderId="13" applyFont="1" fontId="18">
      <alignment vertical="center" horizontal="center" wrapText="1"/>
    </xf>
    <xf applyBorder="1" applyAlignment="1" fillId="0" xfId="0" numFmtId="0" borderId="14" applyFont="1" fontId="19">
      <alignment vertical="center" horizontal="general" wrapText="1"/>
    </xf>
    <xf applyBorder="1" applyAlignment="1" fillId="0" xfId="0" numFmtId="0" borderId="15" applyFont="1" fontId="20">
      <alignment vertical="center" horizontal="general"/>
    </xf>
    <xf applyBorder="1" applyAlignment="1" fillId="3" xfId="0" numFmtId="0" borderId="16" applyFont="1" fontId="21" applyFill="1">
      <alignment vertical="bottom" horizontal="center"/>
    </xf>
    <xf applyBorder="1" applyAlignment="1" fillId="2" xfId="0" numFmtId="165" borderId="7" applyFont="1" fontId="22" applyNumberFormat="1" applyFill="1">
      <alignment vertical="bottom" horizontal="center"/>
    </xf>
    <xf applyBorder="1" applyAlignment="1" fillId="0" xfId="0" numFmtId="165" borderId="5" applyFont="1" fontId="23" applyNumberFormat="1">
      <alignment vertical="center" horizontal="general" wrapText="1"/>
    </xf>
    <xf applyBorder="1" applyAlignment="1" fillId="3" xfId="0" numFmtId="0" borderId="17" applyFont="1" fontId="24" applyFill="1">
      <alignment vertical="bottom" horizontal="center"/>
    </xf>
    <xf applyBorder="1" applyAlignment="1" fillId="2" xfId="0" numFmtId="165" borderId="18" applyFont="1" fontId="25" applyNumberFormat="1" applyFill="1">
      <alignment vertical="bottom" horizontal="center"/>
    </xf>
    <xf applyBorder="1" applyAlignment="1" fillId="3" xfId="0" numFmtId="0" borderId="4" applyFont="1" fontId="26" applyFill="1">
      <alignment vertical="bottom" horizontal="center"/>
    </xf>
    <xf applyBorder="1" applyAlignment="1" fillId="0" xfId="0" numFmtId="166" borderId="4" applyFont="1" fontId="27" applyNumberFormat="1">
      <alignment vertical="center" horizontal="center"/>
    </xf>
    <xf applyBorder="1" applyAlignment="1" fillId="0" xfId="0" numFmtId="0" borderId="19" applyFont="1" fontId="28">
      <alignment vertical="center" horizontal="center" wrapText="1"/>
    </xf>
    <xf applyBorder="1" applyAlignment="1" fillId="0" xfId="0" numFmtId="164" borderId="20" applyFont="1" fontId="29" applyNumberFormat="1">
      <alignment vertical="center" horizontal="general" wrapText="1"/>
    </xf>
    <xf applyBorder="1" applyAlignment="1" fillId="0" xfId="0" numFmtId="0" borderId="21" applyFont="1" fontId="30">
      <alignment vertical="center" horizontal="general" wrapText="1"/>
    </xf>
    <xf applyBorder="1" fillId="2" xfId="0" numFmtId="0" borderId="22" applyFont="1" fontId="31" applyFill="1"/>
    <xf applyBorder="1" applyAlignment="1" fillId="2" xfId="0" numFmtId="0" borderId="23" applyFont="1" fontId="32" applyFill="1">
      <alignment vertical="bottom" horizontal="left"/>
    </xf>
    <xf applyAlignment="1" fillId="0" xfId="0" numFmtId="0" borderId="0" applyFont="1" fontId="33">
      <alignment vertical="center" horizontal="center"/>
    </xf>
    <xf applyBorder="1" applyAlignment="1" fillId="0" xfId="0" numFmtId="10" borderId="12" applyFont="1" fontId="34" applyNumberFormat="1">
      <alignment vertical="center" horizontal="center" wrapText="1"/>
    </xf>
    <xf applyBorder="1" applyAlignment="1" fillId="0" xfId="0" numFmtId="4" borderId="5" applyFont="1" fontId="35" applyNumberFormat="1">
      <alignment vertical="center" horizontal="general" wrapText="1"/>
    </xf>
    <xf applyBorder="1" applyAlignment="1" fillId="2" xfId="0" numFmtId="0" borderId="24" applyFont="1" fontId="36" applyFill="1">
      <alignment vertical="bottom" horizontal="center"/>
    </xf>
    <xf applyBorder="1" applyAlignment="1" fillId="2" xfId="0" numFmtId="165" borderId="22" applyFont="1" fontId="37" applyNumberFormat="1" applyFill="1">
      <alignment vertical="bottom" horizontal="center"/>
    </xf>
    <xf applyBorder="1" fillId="2" xfId="0" numFmtId="0" borderId="25" applyFont="1" fontId="38" applyFill="1"/>
    <xf applyBorder="1" applyAlignment="1" fillId="3" xfId="0" numFmtId="0" borderId="12" applyFont="1" fontId="39" applyFill="1">
      <alignment vertical="bottom" horizontal="center"/>
    </xf>
    <xf applyBorder="1" applyAlignment="1" fillId="0" xfId="0" numFmtId="166" borderId="26" applyFont="1" fontId="40" applyNumberFormat="1">
      <alignment vertical="center" horizontal="center"/>
    </xf>
    <xf applyBorder="1" fillId="2" xfId="0" numFmtId="0" borderId="27" applyFont="1" fontId="41" applyFill="1"/>
    <xf applyBorder="1" applyAlignment="1" fillId="3" xfId="0" numFmtId="0" borderId="28" applyFont="1" fontId="42" applyFill="1">
      <alignment vertical="bottom" horizontal="right"/>
    </xf>
    <xf applyBorder="1" applyAlignment="1" fillId="0" xfId="0" numFmtId="0" borderId="29" applyFont="1" fontId="43">
      <alignment vertical="center" horizontal="general" wrapText="1"/>
    </xf>
    <xf applyBorder="1" applyAlignment="1" fillId="2" xfId="0" numFmtId="0" borderId="30" applyFont="1" fontId="44" applyFill="1">
      <alignment vertical="bottom" horizontal="center"/>
    </xf>
    <xf applyBorder="1" applyAlignment="1" fillId="2" xfId="0" numFmtId="0" borderId="6" applyFont="1" fontId="45" applyFill="1">
      <alignment vertical="bottom" horizontal="center"/>
    </xf>
    <xf applyBorder="1" fillId="2" xfId="0" numFmtId="0" borderId="2" applyFont="1" fontId="46" applyFill="1"/>
    <xf applyBorder="1" applyAlignment="1" fillId="3" xfId="0" numFmtId="0" borderId="31" applyFont="1" fontId="47" applyFill="1">
      <alignment vertical="bottom" horizontal="center"/>
    </xf>
    <xf applyBorder="1" applyAlignment="1" fillId="2" xfId="0" numFmtId="0" borderId="23" applyFont="1" fontId="48" applyFill="1">
      <alignment vertical="bottom" horizontal="center"/>
    </xf>
    <xf applyBorder="1" applyAlignment="1" fillId="2" xfId="0" numFmtId="0" borderId="12" applyFont="1" fontId="49" applyFill="1">
      <alignment vertical="bottom" horizontal="center"/>
    </xf>
    <xf applyBorder="1" applyAlignment="1" fillId="2" xfId="0" numFmtId="0" borderId="32" applyFont="1" fontId="50" applyFill="1">
      <alignment vertical="bottom" horizontal="center"/>
    </xf>
    <xf applyBorder="1" applyAlignment="1" fillId="0" xfId="0" numFmtId="164" borderId="5" applyFont="1" fontId="51" applyNumberFormat="1">
      <alignment vertical="center" horizontal="right" wrapText="1"/>
    </xf>
    <xf applyBorder="1" applyAlignment="1" fillId="2" xfId="0" numFmtId="0" borderId="17" applyFont="1" fontId="52" applyFill="1">
      <alignment vertical="bottom" horizontal="left"/>
    </xf>
    <xf applyBorder="1" applyAlignment="1" fillId="2" xfId="0" numFmtId="0" borderId="16" applyFont="1" fontId="53" applyFill="1">
      <alignment vertical="bottom" horizontal="left"/>
    </xf>
    <xf applyBorder="1" applyAlignment="1" fillId="0" xfId="0" numFmtId="0" borderId="12" applyFont="1" fontId="54">
      <alignment vertical="center" horizontal="center" wrapText="1"/>
    </xf>
    <xf applyBorder="1" applyAlignment="1" fillId="0" xfId="0" numFmtId="165" borderId="20" applyFont="1" fontId="55" applyNumberFormat="1">
      <alignment vertical="center" horizontal="general" wrapText="1"/>
    </xf>
    <xf applyBorder="1" applyAlignment="1" fillId="0" xfId="0" numFmtId="0" borderId="12" applyFont="1" fontId="56">
      <alignment vertical="center" horizontal="general" wrapText="1"/>
    </xf>
    <xf applyBorder="1" applyAlignment="1" fillId="0" xfId="0" numFmtId="0" borderId="19" applyFont="1" fontId="57">
      <alignment vertical="center" horizontal="general"/>
    </xf>
    <xf applyBorder="1" applyAlignment="1" fillId="3" xfId="0" numFmtId="0" borderId="19" applyFont="1" fontId="58" applyFill="1">
      <alignment vertical="bottom" horizontal="right"/>
    </xf>
    <xf applyBorder="1" fillId="2" xfId="0" numFmtId="0" borderId="32" applyFont="1" fontId="59" applyFill="1"/>
    <xf applyBorder="1" applyAlignment="1" fillId="2" xfId="0" numFmtId="165" borderId="33" applyFont="1" fontId="60" applyNumberFormat="1" applyFill="1">
      <alignment vertical="bottom" horizontal="center"/>
    </xf>
    <xf applyBorder="1" fillId="2" xfId="0" numFmtId="0" borderId="28" applyFont="1" fontId="61" applyFill="1"/>
    <xf applyBorder="1" applyAlignment="1" fillId="0" xfId="0" numFmtId="4" borderId="20" applyFont="1" fontId="62" applyNumberFormat="1">
      <alignment vertical="center" horizontal="general" wrapText="1"/>
    </xf>
    <xf applyBorder="1" applyAlignment="1" fillId="0" xfId="0" numFmtId="0" borderId="34" applyFont="1" fontId="63">
      <alignment vertical="center" horizontal="general" wrapText="1"/>
    </xf>
    <xf applyBorder="1" fillId="2" xfId="0" numFmtId="0" borderId="35" applyFont="1" fontId="64" applyFill="1"/>
    <xf applyBorder="1" applyAlignment="1" fillId="2" xfId="0" numFmtId="165" borderId="4" applyFont="1" fontId="65" applyNumberFormat="1" applyFill="1">
      <alignment vertical="bottom" horizontal="center"/>
    </xf>
    <xf applyBorder="1" fillId="2" xfId="0" numFmtId="0" borderId="36" applyFont="1" fontId="66" applyFill="1"/>
    <xf applyBorder="1" applyAlignment="1" fillId="2" xfId="0" numFmtId="0" borderId="4" applyFont="1" fontId="67" applyFill="1">
      <alignment vertical="bottom" horizontal="center"/>
    </xf>
    <xf applyBorder="1" applyAlignment="1" fillId="0" xfId="0" numFmtId="0" borderId="12" applyFont="1" fontId="68">
      <alignment vertical="center" horizontal="general"/>
    </xf>
    <xf applyBorder="1" applyAlignment="1" fillId="2" xfId="0" numFmtId="4" borderId="5" applyFont="1" fontId="69" applyNumberFormat="1" applyFill="1">
      <alignment vertical="center" horizontal="right" wrapText="1"/>
    </xf>
    <xf applyBorder="1" fillId="0" xfId="0" numFmtId="0" borderId="27" applyFont="1" fontId="70"/>
    <xf applyBorder="1" applyAlignment="1" fillId="0" xfId="0" numFmtId="0" borderId="37" applyFont="1" fontId="71">
      <alignment vertical="center" horizontal="general"/>
    </xf>
    <xf applyBorder="1" fillId="2" xfId="0" numFmtId="0" borderId="38" applyFont="1" fontId="72" applyFill="1"/>
    <xf applyBorder="1" fillId="2" xfId="0" numFmtId="0" borderId="39" applyFont="1" fontId="73" applyFill="1"/>
    <xf applyBorder="1" fillId="2" xfId="0" numFmtId="0" borderId="23" applyFont="1" fontId="74" applyFill="1"/>
    <xf applyBorder="1" applyAlignment="1" fillId="0" xfId="0" numFmtId="0" borderId="25" applyFont="1" fontId="75">
      <alignment vertical="center" horizontal="general"/>
    </xf>
    <xf applyBorder="1" applyAlignment="1" fillId="0" xfId="0" numFmtId="164" borderId="12" applyFont="1" fontId="76" applyNumberFormat="1">
      <alignment vertical="center" horizontal="general" wrapText="1"/>
    </xf>
    <xf applyBorder="1" applyAlignment="1" fillId="0" xfId="0" numFmtId="0" borderId="4" applyFont="1" fontId="77">
      <alignment vertical="center" horizontal="left" wrapText="1"/>
    </xf>
    <xf applyBorder="1" applyAlignment="1" fillId="0" xfId="0" numFmtId="0" borderId="29" applyFont="1" fontId="78">
      <alignment vertical="center" horizontal="general" wrapText="1"/>
    </xf>
    <xf fillId="0" xfId="0" numFmtId="0" borderId="0" applyFont="1" fontId="79"/>
    <xf applyBorder="1" applyAlignment="1" fillId="0" xfId="0" numFmtId="0" borderId="7" applyFont="1" fontId="80">
      <alignment vertical="center" horizontal="center"/>
    </xf>
    <xf applyBorder="1" applyAlignment="1" fillId="2" xfId="0" numFmtId="165" borderId="3" applyFont="1" fontId="81" applyNumberFormat="1" applyFill="1">
      <alignment vertical="bottom" horizontal="center"/>
    </xf>
    <xf applyBorder="1" applyAlignment="1" fillId="0" xfId="0" numFmtId="164" borderId="4" applyFont="1" fontId="82" applyNumberFormat="1">
      <alignment vertical="center" horizontal="left" wrapText="1"/>
    </xf>
    <xf applyBorder="1" fillId="2" xfId="0" numFmtId="0" borderId="40" applyFont="1" fontId="83" applyFill="1"/>
    <xf applyBorder="1" fillId="2" xfId="0" numFmtId="0" borderId="41" applyFont="1" fontId="84" applyFill="1"/>
    <xf applyBorder="1" fillId="2" xfId="0" numFmtId="0" borderId="42" applyFont="1" fontId="85" applyFill="1"/>
    <xf applyBorder="1" fillId="2" xfId="0" numFmtId="0" borderId="43" applyFont="1" fontId="86" applyFill="1"/>
    <xf applyBorder="1" fillId="2" xfId="0" numFmtId="0" borderId="44" applyFont="1" fontId="87" applyFill="1"/>
    <xf applyBorder="1" applyAlignment="1" fillId="0" xfId="0" numFmtId="4" borderId="4" applyFont="1" fontId="88" applyNumberFormat="1">
      <alignment vertical="center" horizontal="general" wrapText="1"/>
    </xf>
    <xf applyBorder="1" applyAlignment="1" fillId="0" xfId="0" numFmtId="0" borderId="5" applyFont="1" fontId="89">
      <alignment vertical="center" horizontal="general" wrapText="1"/>
    </xf>
    <xf applyBorder="1" applyAlignment="1" fillId="0" xfId="0" numFmtId="0" borderId="29" applyFont="1" fontId="90">
      <alignment vertical="center" horizontal="center" wrapText="1"/>
    </xf>
    <xf applyBorder="1" applyAlignment="1" fillId="3" xfId="0" numFmtId="0" borderId="45" applyFont="1" fontId="91" applyFill="1">
      <alignment vertical="bottom" horizontal="right"/>
    </xf>
    <xf applyBorder="1" applyAlignment="1" fillId="0" xfId="0" numFmtId="0" borderId="24" applyFont="1" fontId="92">
      <alignment vertical="bottom" horizontal="center"/>
    </xf>
    <xf applyBorder="1" fillId="0" xfId="0" numFmtId="0" borderId="25" applyFont="1" fontId="93"/>
    <xf applyBorder="1" applyAlignment="1" fillId="2" xfId="0" numFmtId="164" borderId="4" applyFont="1" fontId="94" applyNumberFormat="1" applyFill="1">
      <alignment vertical="center" horizontal="left" wrapText="1"/>
    </xf>
    <xf applyBorder="1" applyAlignment="1" fillId="2" xfId="0" numFmtId="165" borderId="28" applyFont="1" fontId="95" applyNumberFormat="1" applyFill="1">
      <alignment vertical="bottom" horizontal="center"/>
    </xf>
    <xf fillId="0" xfId="0" numFmtId="0" borderId="0" applyFont="1" fontId="96"/>
    <xf applyBorder="1" applyAlignment="1" fillId="3" xfId="0" numFmtId="0" borderId="30" applyFont="1" fontId="97" applyFill="1">
      <alignment vertical="bottom" horizontal="center"/>
    </xf>
    <xf applyBorder="1" applyAlignment="1" fillId="0" xfId="0" numFmtId="0" borderId="26" applyFont="1" fontId="98">
      <alignment vertical="center" horizontal="center" wrapText="1"/>
    </xf>
    <xf applyBorder="1" applyAlignment="1" fillId="3" xfId="0" numFmtId="0" borderId="12" applyFont="1" fontId="99" applyFill="1">
      <alignment vertical="center" horizontal="general" wrapText="1"/>
    </xf>
    <xf applyBorder="1" fillId="0" xfId="0" numFmtId="0" borderId="6" applyFont="1" fontId="100"/>
    <xf applyBorder="1" applyAlignment="1" fillId="0" xfId="0" numFmtId="0" borderId="25" applyFont="1" fontId="101">
      <alignment vertical="center" horizontal="center"/>
    </xf>
    <xf applyBorder="1" applyAlignment="1" fillId="2" xfId="0" numFmtId="0" borderId="30" applyFont="1" fontId="102" applyFill="1">
      <alignment vertical="bottom" horizontal="left"/>
    </xf>
    <xf applyBorder="1" applyAlignment="1" fillId="0" xfId="0" numFmtId="0" borderId="46" applyFont="1" fontId="103">
      <alignment vertical="center" horizontal="general" wrapText="1"/>
    </xf>
    <xf applyAlignment="1" fillId="0" xfId="0" numFmtId="0" borderId="0" applyFont="1" fontId="104">
      <alignment vertical="center" horizontal="general"/>
    </xf>
    <xf applyBorder="1" applyAlignment="1" fillId="0" xfId="0" numFmtId="0" borderId="47" applyFont="1" fontId="105">
      <alignment vertical="center" horizontal="general" wrapText="1"/>
    </xf>
    <xf applyBorder="1" applyAlignment="1" fillId="0" xfId="0" numFmtId="0" borderId="48" applyFont="1" fontId="106">
      <alignment vertical="center" horizontal="general" wrapText="1"/>
    </xf>
    <xf applyBorder="1" fillId="2" xfId="0" numFmtId="0" borderId="26" applyFont="1" fontId="107" applyFill="1"/>
    <xf applyBorder="1" fillId="0" xfId="0" numFmtId="0" borderId="44" applyFont="1" fontId="108"/>
    <xf applyBorder="1" fillId="0" xfId="0" numFmtId="0" borderId="28" applyFont="1" fontId="109"/>
    <xf applyBorder="1" applyAlignment="1" fillId="0" xfId="0" numFmtId="0" borderId="2" applyFont="1" fontId="110">
      <alignment vertical="bottom" horizontal="center"/>
    </xf>
    <xf applyBorder="1" applyAlignment="1" fillId="2" xfId="0" numFmtId="164" borderId="5" applyFont="1" fontId="111" applyNumberFormat="1" applyFill="1">
      <alignment vertical="center" horizontal="right" wrapText="1"/>
    </xf>
    <xf applyBorder="1" applyAlignment="1" fillId="0" xfId="0" numFmtId="4" borderId="4" applyFont="1" fontId="112" applyNumberFormat="1">
      <alignment vertical="center" horizontal="left" wrapText="1"/>
    </xf>
    <xf applyBorder="1" applyAlignment="1" fillId="0" xfId="0" numFmtId="0" borderId="5" applyFont="1" fontId="113">
      <alignment vertical="center" horizontal="general"/>
    </xf>
    <xf fillId="0" xfId="0" numFmtId="0" borderId="0" applyFont="1" fontId="114"/>
    <xf applyBorder="1" fillId="0" xfId="0" numFmtId="0" borderId="24" applyFont="1" fontId="115"/>
    <xf applyBorder="1" applyAlignment="1" fillId="0" xfId="0" numFmtId="0" borderId="5" applyFont="1" fontId="116">
      <alignment vertical="center" horizontal="center" wrapText="1"/>
    </xf>
    <xf applyBorder="1" applyAlignment="1" fillId="3" xfId="0" numFmtId="0" borderId="32" applyFont="1" fontId="117" applyFill="1">
      <alignment vertical="bottom" horizontal="center"/>
    </xf>
    <xf applyBorder="1" applyAlignment="1" fillId="0" xfId="0" numFmtId="0" borderId="20" applyFont="1" fontId="118">
      <alignment vertical="center" horizontal="general" wrapText="1"/>
    </xf>
    <xf applyBorder="1" applyAlignment="1" fillId="3" xfId="0" numFmtId="0" borderId="4" applyFont="1" fontId="119" applyFill="1">
      <alignment vertical="center" horizontal="general" wrapText="1"/>
    </xf>
    <xf applyBorder="1" fillId="2" xfId="0" numFmtId="0" borderId="1" applyFont="1" fontId="120" applyFill="1"/>
    <xf applyBorder="1" applyAlignment="1" fillId="0" xfId="0" numFmtId="166" borderId="26" applyFont="1" fontId="121" applyNumberFormat="1">
      <alignment vertical="bottom" horizontal="center"/>
    </xf>
    <xf applyBorder="1" applyAlignment="1" fillId="0" xfId="0" numFmtId="0" borderId="4" applyFont="1" fontId="122">
      <alignment vertical="center" horizontal="center" wrapText="1"/>
    </xf>
    <xf applyBorder="1" fillId="2" xfId="0" numFmtId="0" borderId="49" applyFont="1" fontId="123" applyFill="1"/>
    <xf applyBorder="1" applyAlignment="1" fillId="0" xfId="0" numFmtId="0" borderId="28" applyFont="1" fontId="124">
      <alignment vertical="center" horizontal="center"/>
    </xf>
    <xf applyBorder="1" applyAlignment="1" fillId="3" xfId="0" numFmtId="0" borderId="15" applyFont="1" fontId="125" applyFill="1">
      <alignment vertical="center" horizontal="general" wrapText="1"/>
    </xf>
    <xf applyBorder="1" applyAlignment="1" fillId="0" xfId="0" numFmtId="0" borderId="4" applyFont="1" fontId="126">
      <alignment vertical="center" horizontal="general" wrapText="1"/>
    </xf>
    <xf applyBorder="1" applyAlignment="1" fillId="2" xfId="0" numFmtId="0" borderId="26" applyFont="1" fontId="127" applyFill="1">
      <alignment vertical="bottom" horizontal="center"/>
    </xf>
    <xf applyBorder="1" applyAlignment="1" fillId="2" xfId="0" numFmtId="0" borderId="50" applyFont="1" fontId="128" applyFill="1">
      <alignment vertical="bottom" horizontal="left"/>
    </xf>
    <xf applyBorder="1" fillId="2" xfId="0" numFmtId="0" borderId="51" applyFont="1" fontId="129" applyFill="1"/>
    <xf applyBorder="1" applyAlignment="1" fillId="0" xfId="0" numFmtId="0" borderId="2" applyFont="1" fontId="130">
      <alignment vertical="bottom" horizontal="center"/>
    </xf>
    <xf applyBorder="1" fillId="2" xfId="0" numFmtId="0" borderId="52" applyFont="1" fontId="131" applyFill="1"/>
    <xf applyBorder="1" fillId="2" xfId="0" numFmtId="0" borderId="53" applyFont="1" fontId="132" applyFill="1"/>
    <xf applyBorder="1" fillId="2" xfId="0" numFmtId="0" borderId="13" applyFont="1" fontId="133" applyFill="1"/>
    <xf applyBorder="1" applyAlignment="1" fillId="3" xfId="0" numFmtId="0" borderId="26" applyFont="1" fontId="134" applyFill="1">
      <alignment vertical="bottom" horizontal="right"/>
    </xf>
    <xf applyBorder="1" applyAlignment="1" fillId="2" xfId="0" numFmtId="0" borderId="17" applyFont="1" fontId="135" applyFill="1">
      <alignment vertical="bottom" horizontal="center"/>
    </xf>
    <xf applyBorder="1" applyAlignment="1" fillId="0" xfId="0" numFmtId="0" borderId="4" applyFont="1" fontId="136">
      <alignment vertical="center" horizontal="center"/>
    </xf>
    <xf applyBorder="1" fillId="2" xfId="0" numFmtId="0" borderId="24" applyFont="1" fontId="137" applyFill="1"/>
    <xf applyBorder="1" fillId="2" xfId="0" numFmtId="0" borderId="23" applyFont="1" fontId="138" applyFill="1"/>
    <xf applyBorder="1" applyAlignment="1" fillId="0" xfId="0" numFmtId="0" borderId="26" applyFont="1" fontId="139">
      <alignment vertical="bottom" horizontal="center"/>
    </xf>
    <xf applyBorder="1" applyAlignment="1" fillId="0" xfId="0" numFmtId="0" borderId="54" applyFont="1" fontId="140">
      <alignment vertical="center" horizontal="general"/>
    </xf>
    <xf applyBorder="1" applyAlignment="1" fillId="3" xfId="0" numFmtId="0" borderId="23" applyFont="1" fontId="141" applyFill="1">
      <alignment vertical="bottom" horizontal="center"/>
    </xf>
    <xf applyBorder="1" applyAlignment="1" fillId="2" xfId="0" numFmtId="0" borderId="31" applyFont="1" fontId="142" applyFill="1">
      <alignment vertical="bottom" horizontal="left"/>
    </xf>
    <xf applyBorder="1" applyAlignment="1" fillId="0" xfId="0" numFmtId="0" borderId="5" applyFont="1" fontId="143">
      <alignment vertical="center" horizontal="left" wrapText="1"/>
    </xf>
    <xf applyBorder="1" fillId="2" xfId="0" numFmtId="0" borderId="6" applyFont="1" fontId="144" applyFill="1"/>
    <xf applyBorder="1" applyAlignment="1" fillId="0" xfId="0" numFmtId="0" borderId="20" applyFont="1" fontId="145">
      <alignment vertical="center" horizontal="general"/>
    </xf>
    <xf applyBorder="1" applyAlignment="1" fillId="0" xfId="0" numFmtId="0" borderId="29" applyFont="1" fontId="146">
      <alignment vertical="center" horizontal="general" wrapText="1"/>
    </xf>
    <xf applyBorder="1" fillId="0" xfId="0" numFmtId="0" borderId="8" applyFont="1" fontId="147"/>
    <xf applyBorder="1" applyAlignment="1" fillId="3" xfId="0" numFmtId="0" borderId="12" applyFont="1" fontId="148" applyFill="1">
      <alignment vertical="bottom" horizontal="right"/>
    </xf>
    <xf applyBorder="1" fillId="0" xfId="0" numFmtId="0" borderId="49" applyFont="1" fontId="149"/>
    <xf applyBorder="1" fillId="0" xfId="0" numFmtId="0" borderId="19" applyFont="1" fontId="150"/>
    <xf applyBorder="1" fillId="2" xfId="0" numFmtId="0" borderId="55" applyFont="1" fontId="151" applyFill="1"/>
    <xf fillId="2" xfId="0" numFmtId="0" borderId="0" applyFont="1" fontId="152" applyFill="1"/>
  </cellXfs>
  <cellStyles count="1">
    <cellStyle builtinId="0" name="Normal" xfId="0"/>
  </cellStyles>
</styleSheet>
</file>

<file path=xl/_rels/workbook.xml.rels><?xml version="1.0" encoding="UTF-8" standalone="yes"?><Relationships xmlns="http://schemas.openxmlformats.org/package/2006/relationships"><Relationship Target="sharedStrings.xml" Type="http://schemas.openxmlformats.org/officeDocument/2006/relationships/sharedStrings" Id="rId2"/><Relationship Target="styles.xml" Type="http://schemas.openxmlformats.org/officeDocument/2006/relationships/styles" Id="rId1"/><Relationship Target="worksheets/sheet2.xml" Type="http://schemas.openxmlformats.org/officeDocument/2006/relationships/worksheet" Id="rId4"/><Relationship Target="worksheets/sheet1.xml" Type="http://schemas.openxmlformats.org/officeDocument/2006/relationships/worksheet" Id="rId3"/><Relationship Target="worksheets/sheet4.xml" Type="http://schemas.openxmlformats.org/officeDocument/2006/relationships/worksheet" Id="rId6"/><Relationship Target="worksheets/sheet3.xml" Type="http://schemas.openxmlformats.org/officeDocument/2006/relationships/worksheet" Id="rId5"/><Relationship Target="worksheets/sheet5.xml" Type="http://schemas.openxmlformats.org/officeDocument/2006/relationships/worksheet" Id="rId7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0.14" defaultRowHeight="13.5"/>
  <cols>
    <col min="1" customWidth="1" max="1" width="33.86"/>
    <col min="4" customWidth="1" max="4" width="13.29"/>
    <col min="7" customWidth="1" max="7" width="13.29"/>
    <col min="10" customWidth="1" max="10" width="13.29"/>
    <col min="13" customWidth="1" max="13" width="13.29"/>
  </cols>
  <sheetData>
    <row customHeight="1" r="1" ht="18.75">
      <c t="s" s="92" r="A1">
        <v>0</v>
      </c>
      <c s="17" r="B1"/>
      <c s="17" r="C1"/>
      <c s="17" r="D1"/>
      <c s="17" r="E1"/>
      <c s="17" r="F1"/>
      <c s="17" r="G1"/>
      <c s="17" r="H1"/>
      <c s="17" r="I1"/>
      <c s="17" r="J1"/>
      <c s="17" r="K1"/>
      <c s="17" r="L1"/>
      <c s="110" r="M1"/>
      <c s="10" r="N1"/>
      <c s="114" r="O1"/>
      <c s="114" r="P1"/>
    </row>
    <row customHeight="1" r="2" ht="15.0">
      <c s="43" r="A2"/>
      <c t="s" s="90" r="B2">
        <v>1</v>
      </c>
      <c s="90" r="C2"/>
      <c s="90" r="D2"/>
      <c t="s" s="90" r="E2">
        <v>2</v>
      </c>
      <c s="90" r="F2"/>
      <c s="90" r="G2"/>
      <c s="90" r="H2"/>
      <c s="90" r="I2"/>
      <c s="90" r="J2"/>
      <c s="90" r="K2"/>
      <c s="90" r="L2"/>
      <c s="90" r="M2"/>
      <c s="10" r="N2"/>
      <c s="114" r="O2"/>
      <c s="114" r="P2"/>
    </row>
    <row r="3">
      <c t="s" s="105" r="A3">
        <v>3</v>
      </c>
      <c t="s" s="28" r="B3">
        <v>4</v>
      </c>
      <c t="s" s="98" r="C3">
        <v>5</v>
      </c>
      <c t="s" s="1" r="D3">
        <v>6</v>
      </c>
      <c t="s" s="28" r="E3">
        <v>4</v>
      </c>
      <c t="s" s="98" r="F3">
        <v>5</v>
      </c>
      <c t="s" s="1" r="G3">
        <v>6</v>
      </c>
      <c t="s" s="28" r="H3">
        <v>4</v>
      </c>
      <c t="s" s="98" r="I3">
        <v>5</v>
      </c>
      <c t="s" s="1" r="J3">
        <v>6</v>
      </c>
      <c t="s" s="28" r="K3">
        <v>4</v>
      </c>
      <c t="s" s="98" r="L3">
        <v>5</v>
      </c>
      <c t="s" s="1" r="M3">
        <v>6</v>
      </c>
      <c s="10" r="N3"/>
      <c s="114" r="O3"/>
      <c s="114" r="P3"/>
    </row>
    <row customHeight="1" r="4" ht="15.0">
      <c s="19" r="A4"/>
      <c t="s" s="54" r="B4">
        <v>7</v>
      </c>
      <c t="s" s="122" r="C4">
        <v>8</v>
      </c>
      <c s="18" r="D4"/>
      <c t="s" s="54" r="E4">
        <v>7</v>
      </c>
      <c t="s" s="122" r="F4">
        <v>8</v>
      </c>
      <c s="18" r="G4"/>
      <c t="s" s="54" r="H4">
        <v>7</v>
      </c>
      <c t="s" s="122" r="I4">
        <v>8</v>
      </c>
      <c s="18" r="J4"/>
      <c t="s" s="54" r="K4">
        <v>7</v>
      </c>
      <c t="s" s="122" r="L4">
        <v>8</v>
      </c>
      <c s="18" r="M4"/>
      <c s="10" r="N4"/>
      <c s="114" r="O4"/>
      <c s="114" r="P4"/>
    </row>
    <row r="5">
      <c t="s" s="63" r="A5">
        <v>9</v>
      </c>
      <c s="56" r="B5"/>
      <c s="122" r="C5"/>
      <c s="89" r="D5"/>
      <c s="56" r="E5"/>
      <c s="122" r="F5"/>
      <c s="89" r="G5"/>
      <c t="s" s="56" r="H5">
        <v>10</v>
      </c>
      <c t="s" s="122" r="I5">
        <v>11</v>
      </c>
      <c t="s" s="89" r="J5">
        <v>10</v>
      </c>
      <c t="s" s="56" r="K5">
        <v>10</v>
      </c>
      <c t="s" s="122" r="L5">
        <v>11</v>
      </c>
      <c t="s" s="89" r="M5">
        <v>10</v>
      </c>
      <c s="10" r="N5"/>
      <c s="114" r="O5"/>
      <c s="114" r="P5"/>
    </row>
    <row r="6">
      <c t="s" s="30" r="A6">
        <v>12</v>
      </c>
      <c s="76" r="B6">
        <v>48.22</v>
      </c>
      <c s="122" r="C6">
        <v>835.19</v>
      </c>
      <c s="5" r="D6">
        <f>B6*C6</f>
        <v>40272.8618</v>
      </c>
      <c s="76" r="E6">
        <f>B6*1.03</f>
        <v>49.6666</v>
      </c>
      <c s="122" r="F6">
        <v>835.19</v>
      </c>
      <c s="5" r="G6">
        <f>F6*E6</f>
        <v>41481.047654</v>
      </c>
      <c t="s" s="56" r="H6">
        <v>10</v>
      </c>
      <c t="s" s="122" r="I6">
        <v>11</v>
      </c>
      <c t="s" s="89" r="J6">
        <v>10</v>
      </c>
      <c t="s" s="56" r="K6">
        <v>10</v>
      </c>
      <c t="s" s="122" r="L6">
        <v>11</v>
      </c>
      <c t="s" s="89" r="M6">
        <v>10</v>
      </c>
      <c s="10" r="N6"/>
      <c s="114" r="O6"/>
      <c s="114" r="P6"/>
    </row>
    <row r="7">
      <c t="s" s="30" r="A7">
        <v>13</v>
      </c>
      <c s="56" r="B7">
        <v>44.81</v>
      </c>
      <c s="122" r="C7">
        <v>835.19</v>
      </c>
      <c s="5" r="D7">
        <f>B7*C7</f>
        <v>37424.8639</v>
      </c>
      <c s="76" r="E7">
        <f>B7*1.03</f>
        <v>46.1543</v>
      </c>
      <c s="122" r="F7">
        <v>835.19</v>
      </c>
      <c s="5" r="G7">
        <f>F7*E7</f>
        <v>38547.609817</v>
      </c>
      <c t="s" s="56" r="H7">
        <v>10</v>
      </c>
      <c t="s" s="122" r="I7">
        <v>11</v>
      </c>
      <c t="s" s="89" r="J7">
        <v>10</v>
      </c>
      <c t="s" s="56" r="K7">
        <v>10</v>
      </c>
      <c t="s" s="122" r="L7">
        <v>11</v>
      </c>
      <c t="s" s="89" r="M7">
        <v>10</v>
      </c>
      <c s="10" r="N7"/>
      <c s="114" r="O7"/>
      <c s="114" r="P7"/>
    </row>
    <row r="8">
      <c t="s" s="30" r="A8">
        <v>14</v>
      </c>
      <c s="56" r="B8">
        <v>44.31</v>
      </c>
      <c s="122" r="C8">
        <v>1182.22</v>
      </c>
      <c s="5" r="D8">
        <f>B8*C8</f>
        <v>52384.1682</v>
      </c>
      <c s="76" r="E8">
        <f>B8*1.03</f>
        <v>45.6393</v>
      </c>
      <c s="122" r="F8">
        <v>1182.22</v>
      </c>
      <c s="5" r="G8">
        <f>F8*E8</f>
        <v>53955.693246</v>
      </c>
      <c t="s" s="56" r="H8">
        <v>10</v>
      </c>
      <c t="s" s="122" r="I8">
        <v>11</v>
      </c>
      <c t="s" s="89" r="J8">
        <v>10</v>
      </c>
      <c t="s" s="56" r="K8">
        <v>10</v>
      </c>
      <c t="s" s="122" r="L8">
        <v>11</v>
      </c>
      <c t="s" s="89" r="M8">
        <v>10</v>
      </c>
      <c s="10" r="N8"/>
      <c s="114" r="O8"/>
      <c s="114" r="P8"/>
    </row>
    <row r="9">
      <c t="s" s="30" r="A9">
        <v>14</v>
      </c>
      <c s="56" r="B9">
        <v>44.31</v>
      </c>
      <c s="122" r="C9">
        <v>1182.22</v>
      </c>
      <c s="5" r="D9">
        <f>B9*C9</f>
        <v>52384.1682</v>
      </c>
      <c s="76" r="E9">
        <f>B9*1.03</f>
        <v>45.6393</v>
      </c>
      <c s="122" r="F9">
        <v>1182.22</v>
      </c>
      <c s="5" r="G9">
        <f>F9*E9</f>
        <v>53955.693246</v>
      </c>
      <c t="s" s="56" r="H9">
        <v>10</v>
      </c>
      <c t="s" s="122" r="I9">
        <v>11</v>
      </c>
      <c t="s" s="89" r="J9">
        <v>10</v>
      </c>
      <c t="s" s="56" r="K9">
        <v>10</v>
      </c>
      <c t="s" s="122" r="L9">
        <v>11</v>
      </c>
      <c t="s" s="89" r="M9">
        <v>10</v>
      </c>
      <c s="10" r="N9"/>
      <c s="114" r="O9"/>
      <c s="114" r="P9"/>
    </row>
    <row customHeight="1" r="10" ht="15.0">
      <c s="106" r="A10"/>
      <c s="56" r="B10"/>
      <c s="122" r="C10"/>
      <c s="89" r="D10"/>
      <c s="56" r="E10"/>
      <c s="122" r="F10"/>
      <c s="89" r="G10"/>
      <c t="s" s="56" r="H10">
        <v>10</v>
      </c>
      <c t="s" s="122" r="I10">
        <v>11</v>
      </c>
      <c t="s" s="89" r="J10">
        <v>10</v>
      </c>
      <c t="s" s="56" r="K10">
        <v>10</v>
      </c>
      <c t="s" s="122" r="L10">
        <v>11</v>
      </c>
      <c t="s" s="89" r="M10">
        <v>10</v>
      </c>
      <c s="10" r="N10"/>
      <c s="114" r="O10"/>
      <c s="114" r="P10"/>
    </row>
    <row customHeight="1" r="11" ht="26.25">
      <c t="s" s="78" r="A11">
        <v>15</v>
      </c>
      <c s="99" r="B11"/>
      <c s="122" r="C11">
        <f>SUM(C6:C9)</f>
        <v>4034.82</v>
      </c>
      <c s="5" r="D11">
        <f>SUM(D6:D9)</f>
        <v>182466.0621</v>
      </c>
      <c s="16" r="E11"/>
      <c s="122" r="F11">
        <f>sum(F6:F9)</f>
        <v>4034.82</v>
      </c>
      <c s="5" r="G11">
        <f>SUM(G6:G9)</f>
        <v>187940.043963</v>
      </c>
      <c s="16" r="H11"/>
      <c t="s" s="122" r="I11">
        <v>11</v>
      </c>
      <c t="s" s="89" r="J11">
        <v>10</v>
      </c>
      <c s="16" r="K11"/>
      <c t="s" s="122" r="L11">
        <v>11</v>
      </c>
      <c t="s" s="89" r="M11">
        <v>10</v>
      </c>
      <c s="10" r="N11"/>
      <c s="114" r="O11"/>
      <c s="114" r="P11"/>
    </row>
    <row customHeight="1" r="12" ht="26.25">
      <c t="s" s="146" r="A12">
        <v>16</v>
      </c>
      <c t="s" s="54" r="B12">
        <v>4</v>
      </c>
      <c t="s" s="122" r="C12">
        <v>17</v>
      </c>
      <c t="s" s="116" r="D12">
        <v>6</v>
      </c>
      <c t="s" s="54" r="E12">
        <v>4</v>
      </c>
      <c t="s" s="122" r="F12">
        <v>17</v>
      </c>
      <c t="s" s="116" r="G12">
        <v>6</v>
      </c>
      <c t="s" s="54" r="H12">
        <v>4</v>
      </c>
      <c t="s" s="122" r="I12">
        <v>17</v>
      </c>
      <c t="s" s="116" r="J12">
        <v>6</v>
      </c>
      <c t="s" s="54" r="K12">
        <v>4</v>
      </c>
      <c t="s" s="122" r="L12">
        <v>17</v>
      </c>
      <c t="s" s="116" r="M12">
        <v>6</v>
      </c>
      <c s="10" r="N12"/>
      <c s="114" r="O12"/>
      <c s="114" r="P12"/>
    </row>
    <row customHeight="1" r="13" ht="26.25">
      <c t="s" s="146" r="A13">
        <v>18</v>
      </c>
      <c t="s" s="54" r="B13">
        <v>19</v>
      </c>
      <c t="s" s="77" r="C13">
        <v>10</v>
      </c>
      <c t="s" s="143" r="D13">
        <v>10</v>
      </c>
      <c t="s" s="54" r="E13">
        <v>19</v>
      </c>
      <c t="s" s="77" r="F13">
        <v>10</v>
      </c>
      <c t="s" s="143" r="G13">
        <v>10</v>
      </c>
      <c t="s" s="54" r="H13">
        <v>19</v>
      </c>
      <c t="s" s="77" r="I13">
        <v>10</v>
      </c>
      <c t="s" s="143" r="J13">
        <v>10</v>
      </c>
      <c t="s" s="54" r="K13">
        <v>19</v>
      </c>
      <c t="s" s="77" r="L13">
        <v>10</v>
      </c>
      <c t="s" s="143" r="M13">
        <v>10</v>
      </c>
      <c s="10" r="N13"/>
      <c s="114" r="O13"/>
      <c s="114" r="P13"/>
    </row>
    <row customHeight="1" r="14" ht="26.25">
      <c t="s" s="146" r="A14">
        <v>20</v>
      </c>
      <c t="s" s="54" r="B14">
        <v>19</v>
      </c>
      <c t="s" s="77" r="C14">
        <v>10</v>
      </c>
      <c t="s" s="143" r="D14">
        <v>10</v>
      </c>
      <c t="s" s="54" r="E14">
        <v>19</v>
      </c>
      <c t="s" s="77" r="F14">
        <v>10</v>
      </c>
      <c t="s" s="143" r="G14">
        <v>10</v>
      </c>
      <c t="s" s="54" r="H14">
        <v>19</v>
      </c>
      <c t="s" s="77" r="I14">
        <v>10</v>
      </c>
      <c t="s" s="143" r="J14">
        <v>10</v>
      </c>
      <c t="s" s="54" r="K14">
        <v>19</v>
      </c>
      <c t="s" s="77" r="L14">
        <v>10</v>
      </c>
      <c t="s" s="143" r="M14">
        <v>10</v>
      </c>
      <c s="10" r="N14"/>
      <c s="114" r="O14"/>
      <c s="114" r="P14"/>
    </row>
    <row customHeight="1" r="15" ht="26.25">
      <c t="s" s="78" r="A15">
        <v>21</v>
      </c>
      <c s="16" r="B15"/>
      <c s="119" r="C15"/>
      <c s="23" r="D15">
        <f>D11</f>
        <v>182466.0621</v>
      </c>
      <c s="16" r="E15"/>
      <c s="119" r="F15"/>
      <c s="23" r="G15">
        <f>G11</f>
        <v>187940.043963</v>
      </c>
      <c s="16" r="H15"/>
      <c s="119" r="I15"/>
      <c t="s" s="89" r="J15">
        <v>10</v>
      </c>
      <c s="16" r="K15"/>
      <c s="119" r="L15"/>
      <c t="s" s="89" r="M15">
        <v>10</v>
      </c>
      <c s="10" r="N15"/>
      <c s="114" r="O15"/>
      <c s="114" r="P15"/>
    </row>
    <row customHeight="1" r="16" ht="21.0">
      <c t="s" s="146" r="A16">
        <v>22</v>
      </c>
      <c s="16" r="B16"/>
      <c s="119" r="C16"/>
      <c s="23" r="D16">
        <v>0</v>
      </c>
      <c s="16" r="E16"/>
      <c s="119" r="F16"/>
      <c s="23" r="G16">
        <v>0</v>
      </c>
      <c s="16" r="H16"/>
      <c s="119" r="I16"/>
      <c t="s" s="89" r="J16">
        <v>10</v>
      </c>
      <c s="16" r="K16"/>
      <c s="119" r="L16"/>
      <c t="s" s="89" r="M16">
        <v>10</v>
      </c>
      <c s="10" r="N16"/>
      <c s="114" r="O16"/>
      <c s="114" r="P16"/>
    </row>
    <row customHeight="1" r="17" ht="20.25">
      <c t="s" s="146" r="A17">
        <v>23</v>
      </c>
      <c s="16" r="B17"/>
      <c s="119" r="C17"/>
      <c s="23" r="D17">
        <f>sum(((Travel!L5+Travel!L17)+Travel!L28))</f>
        <v>3654</v>
      </c>
      <c s="16" r="E17"/>
      <c s="119" r="F17"/>
      <c s="23" r="G17">
        <f>D17*1.03</f>
        <v>3763.62</v>
      </c>
      <c s="16" r="H17"/>
      <c s="119" r="I17"/>
      <c t="s" s="89" r="J17">
        <v>10</v>
      </c>
      <c s="16" r="K17"/>
      <c s="119" r="L17"/>
      <c t="s" s="89" r="M17">
        <v>10</v>
      </c>
      <c s="10" r="N17"/>
      <c s="114" r="O17"/>
      <c s="114" r="P17"/>
    </row>
    <row customHeight="1" r="18" ht="21.0">
      <c t="s" s="146" r="A18">
        <v>24</v>
      </c>
      <c s="16" r="B18"/>
      <c s="119" r="C18"/>
      <c s="23" r="D18">
        <v>0</v>
      </c>
      <c s="16" r="E18"/>
      <c s="119" r="F18"/>
      <c s="23" r="G18">
        <v>0</v>
      </c>
      <c s="16" r="H18"/>
      <c s="119" r="I18"/>
      <c t="s" s="89" r="J18">
        <v>10</v>
      </c>
      <c s="16" r="K18"/>
      <c s="119" r="L18"/>
      <c t="s" s="89" r="M18">
        <v>10</v>
      </c>
      <c s="10" r="N18"/>
      <c s="114" r="O18"/>
      <c s="114" r="P18"/>
    </row>
    <row customHeight="1" r="19" ht="21.0">
      <c t="s" s="146" r="A19">
        <v>25</v>
      </c>
      <c s="16" r="B19"/>
      <c s="119" r="C19"/>
      <c s="23" r="D19">
        <v>0</v>
      </c>
      <c s="16" r="E19"/>
      <c s="119" r="F19"/>
      <c s="23" r="G19">
        <v>0</v>
      </c>
      <c s="16" r="H19"/>
      <c s="119" r="I19"/>
      <c t="s" s="89" r="J19">
        <v>10</v>
      </c>
      <c s="16" r="K19"/>
      <c s="119" r="L19"/>
      <c t="s" s="89" r="M19">
        <v>10</v>
      </c>
      <c s="10" r="N19"/>
      <c s="114" r="O19"/>
      <c s="114" r="P19"/>
    </row>
    <row customHeight="1" r="20" ht="26.25">
      <c t="s" s="78" r="A20">
        <v>26</v>
      </c>
      <c s="16" r="B20"/>
      <c s="119" r="C20"/>
      <c s="23" r="D20">
        <f>SUM(D15:D19)</f>
        <v>186120.0621</v>
      </c>
      <c s="16" r="E20"/>
      <c s="119" r="F20"/>
      <c s="23" r="G20">
        <f>SUM(G15:G19)</f>
        <v>191703.663963</v>
      </c>
      <c s="16" r="H20"/>
      <c s="119" r="I20"/>
      <c t="s" s="89" r="J20">
        <v>10</v>
      </c>
      <c s="16" r="K20"/>
      <c s="119" r="L20"/>
      <c t="s" s="89" r="M20">
        <v>10</v>
      </c>
      <c s="10" r="N20"/>
      <c s="114" r="O20"/>
      <c s="114" r="P20"/>
    </row>
    <row customHeight="1" r="21" ht="26.25">
      <c t="s" s="146" r="A21">
        <v>27</v>
      </c>
      <c t="s" s="54" r="B21">
        <v>4</v>
      </c>
      <c t="s" s="122" r="C21">
        <v>28</v>
      </c>
      <c t="s" s="116" r="D21">
        <v>6</v>
      </c>
      <c t="s" s="54" r="E21">
        <v>4</v>
      </c>
      <c t="s" s="122" r="F21">
        <v>28</v>
      </c>
      <c t="s" s="116" r="G21">
        <v>6</v>
      </c>
      <c t="s" s="54" r="H21">
        <v>4</v>
      </c>
      <c t="s" s="122" r="I21">
        <v>28</v>
      </c>
      <c t="s" s="116" r="J21">
        <v>6</v>
      </c>
      <c t="s" s="54" r="K21">
        <v>4</v>
      </c>
      <c t="s" s="122" r="L21">
        <v>28</v>
      </c>
      <c t="s" s="116" r="M21">
        <v>6</v>
      </c>
      <c s="10" r="N21"/>
      <c s="114" r="O21"/>
      <c s="114" r="P21"/>
    </row>
    <row customHeight="1" r="22" ht="26.25">
      <c t="s" s="146" r="A22">
        <v>29</v>
      </c>
      <c s="34" r="B22">
        <v>0.828</v>
      </c>
      <c s="82" r="C22">
        <f>SUM(D15:D19)</f>
        <v>186120.0621</v>
      </c>
      <c s="51" r="D22">
        <f>B22*C22</f>
        <v>154107.4114188</v>
      </c>
      <c s="34" r="E22">
        <v>0.828</v>
      </c>
      <c s="94" r="F22">
        <f>SUM(G15:G17)</f>
        <v>191703.663963</v>
      </c>
      <c s="111" r="G22">
        <f>E22*F22</f>
        <v>158730.633761364</v>
      </c>
      <c t="s" s="54" r="H22">
        <v>19</v>
      </c>
      <c t="s" s="77" r="I22">
        <v>10</v>
      </c>
      <c t="s" s="143" r="J22">
        <v>10</v>
      </c>
      <c t="s" s="54" r="K22">
        <v>19</v>
      </c>
      <c t="s" s="77" r="L22">
        <v>10</v>
      </c>
      <c t="s" s="143" r="M22">
        <v>10</v>
      </c>
      <c s="10" r="N22"/>
      <c s="114" r="O22"/>
      <c s="114" r="P22"/>
    </row>
    <row customHeight="1" r="23" ht="26.25">
      <c t="s" s="146" r="A23">
        <v>30</v>
      </c>
      <c s="34" r="B23">
        <v>0.384</v>
      </c>
      <c s="82" r="C23">
        <f>SUM((D22+C22))</f>
        <v>340227.4735188</v>
      </c>
      <c s="51" r="D23">
        <f>B23*C23</f>
        <v>130647.349831219</v>
      </c>
      <c s="34" r="E23">
        <v>0.384</v>
      </c>
      <c s="94" r="F23">
        <f>SUM((G22+F22))</f>
        <v>350434.297724364</v>
      </c>
      <c s="69" r="G23">
        <f>E23*F23</f>
        <v>134566.770326156</v>
      </c>
      <c t="s" s="54" r="H23">
        <v>19</v>
      </c>
      <c t="s" s="77" r="I23">
        <v>10</v>
      </c>
      <c t="s" s="143" r="J23">
        <v>10</v>
      </c>
      <c t="s" s="54" r="K23">
        <v>19</v>
      </c>
      <c t="s" s="77" r="L23">
        <v>10</v>
      </c>
      <c t="s" s="143" r="M23">
        <v>10</v>
      </c>
      <c s="10" r="N23"/>
      <c s="114" r="O23"/>
      <c s="114" r="P23"/>
    </row>
    <row customHeight="1" r="24" ht="36.0">
      <c t="s" s="146" r="A24">
        <v>31</v>
      </c>
      <c s="16" r="B24"/>
      <c s="119" r="C24"/>
      <c t="s" s="89" r="D24">
        <v>10</v>
      </c>
      <c s="16" r="E24"/>
      <c s="119" r="F24"/>
      <c t="s" s="89" r="G24">
        <v>10</v>
      </c>
      <c s="16" r="H24"/>
      <c s="119" r="I24"/>
      <c t="s" s="89" r="J24">
        <v>10</v>
      </c>
      <c s="16" r="K24"/>
      <c s="119" r="L24"/>
      <c t="s" s="89" r="M24">
        <v>10</v>
      </c>
      <c s="10" r="N24"/>
      <c s="114" r="O24"/>
      <c s="114" r="P24"/>
    </row>
    <row customHeight="1" r="25" ht="26.25">
      <c t="s" s="78" r="A25">
        <v>32</v>
      </c>
      <c s="16" r="B25"/>
      <c s="119" r="C25"/>
      <c s="5" r="D25">
        <f>SUM(((C22+D22)+D23))</f>
        <v>470874.823350019</v>
      </c>
      <c s="16" r="E25"/>
      <c s="119" r="F25"/>
      <c s="35" r="G25">
        <f>SUM((F23+G23))</f>
        <v>485001.06805052</v>
      </c>
      <c s="16" r="H25"/>
      <c s="119" r="I25"/>
      <c t="s" s="89" r="J25">
        <v>10</v>
      </c>
      <c s="16" r="K25"/>
      <c s="119" r="L25"/>
      <c t="s" s="89" r="M25">
        <v>10</v>
      </c>
      <c s="10" r="N25"/>
      <c s="114" r="O25"/>
      <c s="114" r="P25"/>
    </row>
    <row customHeight="1" r="26" ht="60.75">
      <c t="s" s="146" r="A26">
        <v>33</v>
      </c>
      <c t="s" s="54" r="B26">
        <v>34</v>
      </c>
      <c t="s" s="122" r="C26">
        <v>35</v>
      </c>
      <c t="s" s="116" r="D26">
        <v>6</v>
      </c>
      <c t="s" s="54" r="E26">
        <v>34</v>
      </c>
      <c t="s" s="122" r="F26">
        <v>35</v>
      </c>
      <c t="s" s="116" r="G26">
        <v>6</v>
      </c>
      <c t="s" s="54" r="H26">
        <v>34</v>
      </c>
      <c t="s" s="122" r="I26">
        <v>35</v>
      </c>
      <c t="s" s="116" r="J26">
        <v>6</v>
      </c>
      <c t="s" s="54" r="K26">
        <v>34</v>
      </c>
      <c t="s" s="122" r="L26">
        <v>35</v>
      </c>
      <c t="s" s="116" r="M26">
        <v>6</v>
      </c>
      <c s="10" r="N26"/>
      <c s="114" r="O26"/>
      <c s="114" r="P26"/>
    </row>
    <row customHeight="1" r="27" ht="21.0">
      <c t="s" s="146" r="A27">
        <v>36</v>
      </c>
      <c s="34" r="B27">
        <v>0.07</v>
      </c>
      <c s="4" r="C27">
        <f>D25-D17</f>
        <v>467220.823350019</v>
      </c>
      <c s="5" r="D27">
        <f>C27*B27</f>
        <v>32705.4576345014</v>
      </c>
      <c s="34" r="E27">
        <v>0.07</v>
      </c>
      <c s="88" r="F27">
        <f>G25-G17</f>
        <v>481237.44805052</v>
      </c>
      <c s="23" r="G27">
        <f>F27*E27</f>
        <v>33686.6213635364</v>
      </c>
      <c t="s" s="54" r="H27">
        <v>19</v>
      </c>
      <c t="s" s="126" r="I27">
        <v>10</v>
      </c>
      <c t="s" s="89" r="J27">
        <v>10</v>
      </c>
      <c t="s" s="54" r="K27">
        <v>19</v>
      </c>
      <c t="s" s="126" r="L27">
        <v>10</v>
      </c>
      <c t="s" s="89" r="M27">
        <v>10</v>
      </c>
      <c s="10" r="N27"/>
      <c s="114" r="O27"/>
      <c s="114" r="P27"/>
    </row>
    <row customHeight="1" r="28" ht="26.25">
      <c t="s" s="78" r="A28">
        <v>37</v>
      </c>
      <c s="125" r="B28"/>
      <c s="11" r="C28"/>
      <c s="29" r="D28">
        <f>D25+D27</f>
        <v>503580.280984521</v>
      </c>
      <c s="125" r="E28"/>
      <c s="11" r="F28"/>
      <c s="55" r="G28">
        <f>SUM((G25+G27))</f>
        <v>518687.689414056</v>
      </c>
      <c s="125" r="H28"/>
      <c s="11" r="I28"/>
      <c t="s" s="118" r="J28">
        <v>10</v>
      </c>
      <c s="125" r="K28"/>
      <c s="11" r="L28"/>
      <c t="s" s="118" r="M28">
        <v>10</v>
      </c>
      <c s="10" r="N28"/>
      <c s="114" r="O28"/>
      <c s="114" r="P28"/>
    </row>
    <row r="29">
      <c s="93" r="A29"/>
      <c s="93" r="B29"/>
      <c s="93" r="C29"/>
      <c s="93" r="D29"/>
      <c s="93" r="E29"/>
      <c s="93" r="F29"/>
      <c s="93" r="G29"/>
      <c s="93" r="H29"/>
      <c s="93" r="I29"/>
      <c s="93" r="J29"/>
      <c s="93" r="K29"/>
      <c s="93" r="L29"/>
      <c s="93" r="M29"/>
      <c s="114" r="N29"/>
      <c s="114" r="O29"/>
      <c s="114" r="P29"/>
    </row>
    <row r="30">
      <c s="79" r="A30"/>
      <c s="79" r="B30"/>
      <c s="79" r="C30"/>
      <c s="79" r="D30"/>
      <c s="79" r="E30"/>
      <c s="79" r="F30"/>
      <c s="79" r="G30"/>
      <c s="79" r="H30"/>
      <c s="79" r="I30"/>
      <c s="79" r="J30"/>
      <c s="79" r="K30"/>
      <c s="79" r="L30"/>
      <c s="79" r="M30"/>
      <c s="79" r="N30"/>
      <c s="79" r="O30"/>
      <c s="79" r="P30"/>
    </row>
    <row r="31">
      <c s="79" r="A31"/>
      <c s="79" r="B31"/>
      <c s="79" r="C31"/>
      <c s="79" r="D31"/>
      <c s="79" r="E31"/>
      <c s="79" r="F31"/>
      <c s="79" r="G31"/>
      <c s="79" r="H31"/>
      <c s="79" r="I31"/>
      <c s="79" r="J31"/>
      <c s="79" r="K31"/>
      <c s="79" r="L31"/>
      <c s="79" r="M31"/>
      <c s="79" r="N31"/>
      <c s="79" r="O31"/>
      <c s="79" r="P31"/>
    </row>
    <row r="32">
      <c s="79" r="A32"/>
      <c s="79" r="B32"/>
      <c s="79" r="C32"/>
      <c s="79" r="D32"/>
      <c s="79" r="E32"/>
      <c s="79" r="F32"/>
      <c s="79" r="G32"/>
      <c s="79" r="H32"/>
      <c s="79" r="I32"/>
      <c s="79" r="J32"/>
      <c s="79" r="K32"/>
      <c s="79" r="L32"/>
      <c s="79" r="M32"/>
      <c s="79" r="N32"/>
      <c s="79" r="O32"/>
      <c s="79" r="P32"/>
    </row>
  </sheetData>
  <mergeCells count="10">
    <mergeCell ref="A1:M1"/>
    <mergeCell ref="B2:D2"/>
    <mergeCell ref="E2:G2"/>
    <mergeCell ref="H2:J2"/>
    <mergeCell ref="K2:M2"/>
    <mergeCell ref="A3:A4"/>
    <mergeCell ref="D3:D4"/>
    <mergeCell ref="G3:G4"/>
    <mergeCell ref="J3:J4"/>
    <mergeCell ref="M3:M4"/>
  </mergeCells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0.14" defaultRowHeight="13.5"/>
  <cols>
    <col min="1" customWidth="1" max="1" width="32.0"/>
    <col min="2" customWidth="1" max="2" width="27.57"/>
    <col min="3" customWidth="1" max="3" width="29.71"/>
    <col min="4" customWidth="1" max="4" width="14.43"/>
    <col min="5" customWidth="1" max="5" width="13.29"/>
    <col min="6" customWidth="1" max="6" width="13.86"/>
    <col min="7" customWidth="1" max="7" width="17.0"/>
    <col min="8" customWidth="1" max="8" width="81.0"/>
  </cols>
  <sheetData>
    <row customHeight="1" r="1" ht="18.75">
      <c t="s" s="92" r="A1">
        <v>38</v>
      </c>
      <c s="9" r="B1"/>
      <c s="9" r="C1"/>
      <c s="9" r="D1"/>
      <c s="9" r="E1"/>
      <c s="9" r="F1"/>
      <c s="9" r="G1"/>
      <c s="130" r="H1"/>
    </row>
    <row customHeight="1" r="2" ht="15.0">
      <c t="s" s="71" r="A2">
        <v>39</v>
      </c>
      <c t="s" s="124" r="B2">
        <v>40</v>
      </c>
      <c t="s" s="124" r="C2">
        <v>41</v>
      </c>
      <c t="s" s="124" r="D2">
        <v>42</v>
      </c>
      <c t="s" s="124" r="E2">
        <v>5</v>
      </c>
      <c t="s" s="124" r="F2">
        <v>43</v>
      </c>
      <c t="s" s="124" r="G2">
        <v>44</v>
      </c>
      <c t="s" s="140" r="H2">
        <v>45</v>
      </c>
    </row>
    <row r="3">
      <c s="150" r="A3"/>
      <c s="139" r="B3"/>
      <c s="139" r="C3"/>
      <c s="121" r="D3"/>
      <c s="139" r="E3"/>
      <c s="121" r="F3"/>
      <c s="121" r="G3"/>
      <c s="103" r="H3"/>
    </row>
    <row r="4">
      <c s="68" r="A4"/>
      <c s="136" r="B4"/>
      <c s="136" r="C4"/>
      <c s="136" r="D4"/>
      <c s="136" r="E4"/>
      <c s="27" r="F4"/>
      <c s="27" r="G4"/>
      <c s="113" r="H4"/>
    </row>
    <row r="5">
      <c s="68" r="A5"/>
      <c s="136" r="B5"/>
      <c s="136" r="C5"/>
      <c s="136" r="D5"/>
      <c s="136" r="E5"/>
      <c s="136" r="F5"/>
      <c s="136" r="G5"/>
      <c s="113" r="H5"/>
    </row>
    <row r="6">
      <c s="68" r="A6"/>
      <c s="136" r="B6"/>
      <c s="136" r="C6"/>
      <c s="136" r="D6"/>
      <c s="136" r="E6"/>
      <c s="136" r="F6"/>
      <c s="136" r="G6"/>
      <c s="113" r="H6"/>
    </row>
    <row r="7">
      <c s="68" r="A7"/>
      <c s="136" r="B7"/>
      <c s="136" r="C7"/>
      <c s="136" r="D7"/>
      <c s="136" r="E7"/>
      <c s="136" r="F7"/>
      <c s="136" r="G7"/>
      <c s="113" r="H7"/>
    </row>
    <row r="8">
      <c s="68" r="A8"/>
      <c s="136" r="B8"/>
      <c s="136" r="C8"/>
      <c s="136" r="D8"/>
      <c s="136" r="E8"/>
      <c s="136" r="F8"/>
      <c s="136" r="G8"/>
      <c s="113" r="H8"/>
    </row>
    <row r="9">
      <c s="68" r="A9"/>
      <c s="136" r="B9"/>
      <c s="136" r="C9"/>
      <c s="136" r="D9"/>
      <c s="136" r="E9"/>
      <c s="136" r="F9"/>
      <c s="136" r="G9"/>
      <c s="113" r="H9"/>
    </row>
    <row r="10">
      <c s="68" r="A10"/>
      <c s="136" r="B10"/>
      <c s="136" r="C10"/>
      <c s="136" r="D10"/>
      <c s="136" r="E10"/>
      <c s="136" r="F10"/>
      <c s="136" r="G10"/>
      <c s="113" r="H10"/>
    </row>
    <row r="11">
      <c s="68" r="A11"/>
      <c s="136" r="B11"/>
      <c s="136" r="C11"/>
      <c s="136" r="D11"/>
      <c s="136" r="E11"/>
      <c s="136" r="F11"/>
      <c s="136" r="G11"/>
      <c s="113" r="H11"/>
    </row>
    <row r="12">
      <c s="68" r="A12"/>
      <c s="136" r="B12"/>
      <c s="136" r="C12"/>
      <c s="136" r="D12"/>
      <c s="136" r="E12"/>
      <c s="136" r="F12"/>
      <c s="136" r="G12"/>
      <c s="113" r="H12"/>
    </row>
    <row r="13">
      <c s="68" r="A13"/>
      <c s="136" r="B13"/>
      <c s="136" r="C13"/>
      <c s="136" r="D13"/>
      <c s="136" r="E13"/>
      <c s="136" r="F13"/>
      <c s="136" r="G13"/>
      <c s="113" r="H13"/>
    </row>
    <row r="14">
      <c s="68" r="A14"/>
      <c s="136" r="B14"/>
      <c s="136" r="C14"/>
      <c s="136" r="D14"/>
      <c s="136" r="E14"/>
      <c s="136" r="F14"/>
      <c s="136" r="G14"/>
      <c s="113" r="H14"/>
    </row>
    <row r="15">
      <c s="68" r="A15"/>
      <c s="136" r="B15"/>
      <c s="136" r="C15"/>
      <c s="136" r="D15"/>
      <c s="136" r="E15"/>
      <c s="136" r="F15"/>
      <c s="136" r="G15"/>
      <c s="113" r="H15"/>
    </row>
    <row r="16">
      <c s="68" r="A16"/>
      <c s="136" r="B16"/>
      <c s="136" r="C16"/>
      <c s="136" r="D16"/>
      <c s="136" r="E16"/>
      <c s="136" r="F16"/>
      <c s="136" r="G16"/>
      <c s="113" r="H16"/>
    </row>
    <row r="17">
      <c s="68" r="A17"/>
      <c s="136" r="B17"/>
      <c s="136" r="C17"/>
      <c s="136" r="D17"/>
      <c s="136" r="E17"/>
      <c s="136" r="F17"/>
      <c s="136" r="G17"/>
      <c s="113" r="H17"/>
    </row>
    <row r="18">
      <c s="68" r="A18"/>
      <c s="136" r="B18"/>
      <c s="136" r="C18"/>
      <c s="136" r="D18"/>
      <c s="136" r="E18"/>
      <c s="136" r="F18"/>
      <c s="136" r="G18"/>
      <c s="113" r="H18"/>
    </row>
    <row r="19">
      <c s="68" r="A19"/>
      <c s="136" r="B19"/>
      <c s="136" r="C19"/>
      <c s="136" r="D19"/>
      <c s="136" r="E19"/>
      <c s="136" r="F19"/>
      <c s="136" r="G19"/>
      <c s="113" r="H19"/>
    </row>
    <row r="20">
      <c s="68" r="A20"/>
      <c s="136" r="B20"/>
      <c s="136" r="C20"/>
      <c s="136" r="D20"/>
      <c s="136" r="E20"/>
      <c s="136" r="F20"/>
      <c s="136" r="G20"/>
      <c s="113" r="H20"/>
    </row>
    <row r="21">
      <c s="68" r="A21"/>
      <c s="136" r="B21"/>
      <c s="136" r="C21"/>
      <c s="136" r="D21"/>
      <c s="136" r="E21"/>
      <c s="136" r="F21"/>
      <c s="136" r="G21"/>
      <c s="113" r="H21"/>
    </row>
    <row r="22">
      <c s="68" r="A22"/>
      <c s="136" r="B22"/>
      <c s="136" r="C22"/>
      <c s="136" r="D22"/>
      <c s="136" r="E22"/>
      <c s="136" r="F22"/>
      <c s="136" r="G22"/>
      <c s="113" r="H22"/>
    </row>
    <row r="23">
      <c s="68" r="A23"/>
      <c s="136" r="B23"/>
      <c s="136" r="C23"/>
      <c s="136" r="D23"/>
      <c s="136" r="E23"/>
      <c s="136" r="F23"/>
      <c s="136" r="G23"/>
      <c s="113" r="H23"/>
    </row>
    <row r="24">
      <c s="68" r="A24"/>
      <c s="136" r="B24"/>
      <c s="136" r="C24"/>
      <c s="136" r="D24"/>
      <c s="136" r="E24"/>
      <c s="136" r="F24"/>
      <c s="136" r="G24"/>
      <c s="113" r="H24"/>
    </row>
    <row r="25">
      <c s="68" r="A25"/>
      <c s="136" r="B25"/>
      <c s="136" r="C25"/>
      <c s="136" r="D25"/>
      <c s="136" r="E25"/>
      <c s="136" r="F25"/>
      <c s="136" r="G25"/>
      <c s="113" r="H25"/>
    </row>
    <row customHeight="1" r="26" ht="15.0">
      <c s="20" r="A26"/>
      <c s="80" r="B26"/>
      <c s="80" r="C26"/>
      <c s="80" r="D26"/>
      <c s="80" r="E26"/>
      <c s="80" r="F26"/>
      <c s="80" r="G26"/>
      <c s="145" r="H26"/>
    </row>
    <row r="27">
      <c s="75" r="A27"/>
      <c s="101" r="B27"/>
      <c s="101" r="C27"/>
      <c s="101" r="D27"/>
      <c s="101" r="E27"/>
      <c s="101" r="F27"/>
      <c s="101" r="G27"/>
      <c s="75" r="H27"/>
    </row>
    <row r="28">
      <c t="s" s="104" r="A28">
        <v>46</v>
      </c>
      <c s="33" r="B28"/>
      <c s="33" r="C28"/>
      <c s="33" r="D28"/>
      <c s="33" r="E28"/>
      <c s="33" r="F28"/>
      <c s="33" r="G28"/>
      <c s="104" r="H28"/>
    </row>
    <row r="29">
      <c t="s" s="12" r="A29">
        <v>47</v>
      </c>
      <c s="12" r="B29"/>
      <c s="12" r="C29"/>
      <c s="12" r="D29"/>
      <c s="12" r="E29"/>
      <c s="12" r="F29"/>
      <c s="12" r="G29"/>
      <c s="12" r="H29"/>
    </row>
    <row r="30">
      <c s="104" r="A30"/>
      <c s="33" r="B30"/>
      <c s="33" r="C30"/>
      <c s="33" r="D30"/>
      <c s="33" r="E30"/>
      <c s="33" r="F30"/>
      <c s="33" r="G30"/>
      <c s="104" r="H30"/>
    </row>
    <row r="31">
      <c s="104" r="A31"/>
      <c s="33" r="B31"/>
      <c s="33" r="C31"/>
      <c s="33" r="D31"/>
      <c s="33" r="E31"/>
      <c s="33" r="F31"/>
      <c s="33" r="G31"/>
      <c s="104" r="H31"/>
    </row>
    <row r="32">
      <c s="104" r="A32"/>
      <c s="33" r="B32"/>
      <c s="33" r="C32"/>
      <c s="33" r="D32"/>
      <c s="33" r="E32"/>
      <c s="33" r="F32"/>
      <c s="33" r="G32"/>
      <c s="104" r="H32"/>
    </row>
    <row r="33">
      <c s="104" r="A33"/>
      <c s="33" r="B33"/>
      <c s="33" r="C33"/>
      <c s="33" r="D33"/>
      <c s="33" r="E33"/>
      <c s="33" r="F33"/>
      <c s="33" r="G33"/>
      <c s="104" r="H33"/>
    </row>
    <row r="34">
      <c s="104" r="A34"/>
      <c s="104" r="B34"/>
      <c s="104" r="C34"/>
      <c s="104" r="D34"/>
      <c s="104" r="E34"/>
      <c s="104" r="F34"/>
      <c s="104" r="G34"/>
      <c s="104" r="H34"/>
    </row>
    <row r="35">
      <c s="104" r="A35"/>
      <c s="104" r="B35"/>
      <c s="104" r="C35"/>
      <c s="104" r="D35"/>
      <c s="104" r="E35"/>
      <c s="104" r="F35"/>
      <c s="104" r="G35"/>
      <c s="104" r="H35"/>
    </row>
    <row r="36">
      <c s="104" r="A36"/>
      <c s="104" r="B36"/>
      <c s="104" r="C36"/>
      <c s="104" r="D36"/>
      <c s="104" r="E36"/>
      <c s="104" r="F36"/>
      <c s="104" r="G36"/>
      <c s="104" r="H36"/>
    </row>
    <row r="37">
      <c s="96" r="A37"/>
      <c s="96" r="B37"/>
      <c s="96" r="C37"/>
      <c s="96" r="D37"/>
      <c s="96" r="E37"/>
      <c s="96" r="F37"/>
      <c s="96" r="G37"/>
      <c s="96" r="H37"/>
    </row>
  </sheetData>
  <mergeCells count="2">
    <mergeCell ref="A1:H1"/>
    <mergeCell ref="A29:H29"/>
  </mergeCells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0.14" defaultRowHeight="13.5"/>
  <cols>
    <col min="3" customWidth="1" max="3" width="21.71"/>
  </cols>
  <sheetData>
    <row customHeight="1" r="1" ht="18.75">
      <c t="s" s="36" r="A1">
        <v>48</v>
      </c>
      <c s="45" r="B1"/>
      <c s="45" r="C1"/>
      <c s="45" r="D1"/>
      <c s="45" r="E1"/>
      <c s="45" r="F1"/>
      <c s="45" r="G1"/>
      <c s="45" r="H1"/>
      <c s="45" r="I1"/>
      <c s="45" r="J1"/>
      <c s="6" r="K1"/>
      <c s="6" r="L1"/>
      <c s="46" r="M1"/>
    </row>
    <row r="2">
      <c t="s" s="58" r="A2">
        <v>49</v>
      </c>
      <c s="127" r="B2">
        <v>1</v>
      </c>
      <c s="107" r="C2"/>
      <c t="s" s="134" r="D2">
        <v>50</v>
      </c>
      <c t="s" s="53" r="E2">
        <v>51</v>
      </c>
      <c s="128" r="F2"/>
      <c s="128" r="G2"/>
      <c s="128" r="H2"/>
      <c s="142" r="I2"/>
      <c s="72" r="J2"/>
      <c t="s" s="21" r="K2">
        <v>44</v>
      </c>
      <c s="47" r="L2"/>
      <c s="120" r="M2"/>
    </row>
    <row r="3">
      <c t="s" s="148" r="A3">
        <v>52</v>
      </c>
      <c t="s" s="102" r="B3">
        <v>53</v>
      </c>
      <c s="32" r="C3"/>
      <c s="32" r="D3"/>
      <c s="32" r="E3"/>
      <c s="32" r="F3"/>
      <c s="32" r="G3"/>
      <c s="32" r="H3"/>
      <c s="52" r="I3"/>
      <c s="73" r="J3"/>
      <c t="s" s="44" r="K3">
        <v>54</v>
      </c>
      <c s="135" r="L3"/>
      <c s="133" r="M3"/>
    </row>
    <row r="4">
      <c t="s" s="39" r="A4">
        <v>55</v>
      </c>
      <c t="s" s="26" r="B4">
        <v>56</v>
      </c>
      <c s="26" r="C4"/>
      <c t="s" s="26" r="D4">
        <v>57</v>
      </c>
      <c s="26" r="E4"/>
      <c t="s" s="26" r="F4">
        <v>58</v>
      </c>
      <c s="26" r="G4"/>
      <c t="s" s="26" r="H4">
        <v>59</v>
      </c>
      <c s="26" r="I4"/>
      <c t="s" s="26" r="J4">
        <v>60</v>
      </c>
      <c s="26" r="K4"/>
      <c t="s" s="26" r="L4">
        <v>61</v>
      </c>
      <c s="26" r="M4"/>
    </row>
    <row r="5">
      <c s="49" r="A5">
        <v>2</v>
      </c>
      <c s="67" r="B5">
        <v>2</v>
      </c>
      <c s="67" r="C5"/>
      <c s="65" r="D5">
        <v>200</v>
      </c>
      <c s="65" r="E5"/>
      <c s="65" r="F5">
        <f>(71*B5)*A5</f>
        <v>284</v>
      </c>
      <c s="65" r="G5"/>
      <c s="65" r="H5">
        <f>267*B5</f>
        <v>534</v>
      </c>
      <c s="65" r="I5"/>
      <c s="65" r="J5">
        <f>D12</f>
        <v>220</v>
      </c>
      <c s="65" r="K5"/>
      <c s="65" r="L5">
        <f>sum((((D5+F5)+H5)+J5))</f>
        <v>1238</v>
      </c>
      <c s="65" r="M5"/>
    </row>
    <row r="6">
      <c t="s" s="59" r="A6">
        <v>62</v>
      </c>
      <c s="74" r="B6"/>
      <c s="74" r="C6"/>
      <c s="138" r="D6"/>
      <c s="138" r="E6"/>
      <c s="129" r="F6"/>
      <c s="129" r="G6"/>
      <c s="129" r="H6"/>
      <c s="129" r="I6"/>
      <c s="129" r="J6"/>
      <c s="129" r="K6"/>
      <c s="129" r="L6"/>
      <c s="151" r="M6"/>
    </row>
    <row r="7">
      <c t="s" s="117" r="A7">
        <v>63</v>
      </c>
      <c s="141" r="B7"/>
      <c s="24" r="C7"/>
      <c t="s" s="97" r="D7">
        <v>64</v>
      </c>
      <c s="24" r="E7"/>
      <c s="132" r="F7"/>
      <c s="152" r="G7"/>
      <c s="152" r="H7"/>
      <c s="152" r="I7"/>
      <c s="152" r="J7"/>
      <c s="152" r="K7"/>
      <c s="152" r="L7"/>
      <c s="13" r="M7"/>
    </row>
    <row r="8">
      <c t="s" s="49" r="A8">
        <v>65</v>
      </c>
      <c s="67" r="B8"/>
      <c s="67" r="C8"/>
      <c s="65" r="D8">
        <v>100</v>
      </c>
      <c s="65" r="E8"/>
      <c s="132" r="F8"/>
      <c s="152" r="G8"/>
      <c s="152" r="H8"/>
      <c s="152" r="I8"/>
      <c s="152" r="J8"/>
      <c s="152" r="K8"/>
      <c s="152" r="L8"/>
      <c s="13" r="M8"/>
    </row>
    <row r="9">
      <c t="s" s="49" r="A9">
        <v>66</v>
      </c>
      <c s="67" r="B9"/>
      <c s="67" r="C9"/>
      <c s="65" r="D9">
        <v>120</v>
      </c>
      <c s="65" r="E9"/>
      <c s="132" r="F9"/>
      <c s="152" r="G9"/>
      <c s="152" r="H9"/>
      <c s="152" r="I9"/>
      <c s="152" r="J9"/>
      <c s="152" r="K9"/>
      <c s="152" r="L9"/>
      <c s="13" r="M9"/>
    </row>
    <row r="10">
      <c s="49" r="A10"/>
      <c s="67" r="B10"/>
      <c s="67" r="C10"/>
      <c s="65" r="D10"/>
      <c s="65" r="E10"/>
      <c s="132" r="F10"/>
      <c s="152" r="G10"/>
      <c s="152" r="H10"/>
      <c s="152" r="I10"/>
      <c s="152" r="J10"/>
      <c s="152" r="K10"/>
      <c s="152" r="L10"/>
      <c s="13" r="M10"/>
    </row>
    <row r="11">
      <c s="49" r="A11"/>
      <c s="67" r="B11"/>
      <c s="67" r="C11"/>
      <c s="65" r="D11"/>
      <c s="65" r="E11"/>
      <c s="132" r="F11"/>
      <c s="152" r="G11"/>
      <c s="152" r="H11"/>
      <c s="152" r="I11"/>
      <c s="152" r="J11"/>
      <c s="152" r="K11"/>
      <c s="152" r="L11"/>
      <c s="13" r="M11"/>
    </row>
    <row customHeight="1" r="12" ht="15.0">
      <c s="86" r="A12"/>
      <c s="31" r="B12"/>
      <c t="s" s="91" r="C12">
        <v>67</v>
      </c>
      <c s="25" r="D12">
        <f>SUM(D8:D11)</f>
        <v>220</v>
      </c>
      <c s="37" r="E12"/>
      <c s="132" r="F12"/>
      <c s="152" r="G12"/>
      <c s="152" r="H12"/>
      <c s="152" r="I12"/>
      <c s="152" r="J12"/>
      <c s="152" r="K12"/>
      <c s="152" r="L12"/>
      <c s="13" r="M12"/>
    </row>
    <row r="13">
      <c s="70" r="A13"/>
      <c s="66" r="B13"/>
      <c s="147" r="C13"/>
      <c s="149" r="D13"/>
      <c s="66" r="E13"/>
      <c s="123" r="F13"/>
      <c s="87" r="G13"/>
      <c s="87" r="H13"/>
      <c s="87" r="I13"/>
      <c s="87" r="J13"/>
      <c s="108" r="K13"/>
      <c s="108" r="L13"/>
      <c s="64" r="M13"/>
    </row>
    <row r="14">
      <c t="s" s="58" r="A14">
        <v>49</v>
      </c>
      <c s="127" r="B14">
        <v>2</v>
      </c>
      <c s="107" r="C14"/>
      <c t="s" s="134" r="D14">
        <v>50</v>
      </c>
      <c t="s" s="53" r="E14">
        <v>51</v>
      </c>
      <c s="128" r="F14"/>
      <c s="128" r="G14"/>
      <c s="128" r="H14"/>
      <c s="142" r="I14"/>
      <c s="72" r="J14"/>
      <c t="s" s="21" r="K14">
        <v>44</v>
      </c>
      <c s="47" r="L14"/>
      <c s="120" r="M14"/>
    </row>
    <row r="15">
      <c t="s" s="148" r="A15">
        <v>52</v>
      </c>
      <c t="s" s="102" r="B15">
        <v>53</v>
      </c>
      <c s="32" r="C15"/>
      <c s="32" r="D15"/>
      <c s="32" r="E15"/>
      <c s="32" r="F15"/>
      <c s="32" r="G15"/>
      <c s="32" r="H15"/>
      <c s="52" r="I15"/>
      <c s="73" r="J15"/>
      <c t="s" s="44" r="K15">
        <v>54</v>
      </c>
      <c s="135" r="L15"/>
      <c s="133" r="M15"/>
    </row>
    <row r="16">
      <c t="s" s="39" r="A16">
        <v>55</v>
      </c>
      <c t="s" s="26" r="B16">
        <v>56</v>
      </c>
      <c s="26" r="C16"/>
      <c t="s" s="26" r="D16">
        <v>57</v>
      </c>
      <c s="26" r="E16"/>
      <c t="s" s="26" r="F16">
        <v>58</v>
      </c>
      <c s="26" r="G16"/>
      <c t="s" s="26" r="H16">
        <v>59</v>
      </c>
      <c s="26" r="I16"/>
      <c t="s" s="26" r="J16">
        <v>60</v>
      </c>
      <c s="26" r="K16"/>
      <c t="s" s="26" r="L16">
        <v>61</v>
      </c>
      <c s="26" r="M16"/>
    </row>
    <row r="17">
      <c s="49" r="A17">
        <v>2</v>
      </c>
      <c s="67" r="B17">
        <v>2</v>
      </c>
      <c s="67" r="C17"/>
      <c s="65" r="D17">
        <v>200</v>
      </c>
      <c s="65" r="E17"/>
      <c s="65" r="F17">
        <f>(71*B17)*A17</f>
        <v>284</v>
      </c>
      <c s="65" r="G17"/>
      <c s="65" r="H17">
        <f>267*B17</f>
        <v>534</v>
      </c>
      <c s="65" r="I17"/>
      <c s="65" r="J17">
        <f>D24</f>
        <v>220</v>
      </c>
      <c s="65" r="K17"/>
      <c s="65" r="L17">
        <f>sum((((D17+F17)+H17)+J17))</f>
        <v>1238</v>
      </c>
      <c s="65" r="M17"/>
    </row>
    <row r="18">
      <c t="s" s="59" r="A18">
        <v>62</v>
      </c>
      <c s="74" r="B18"/>
      <c s="74" r="C18"/>
      <c s="138" r="D18"/>
      <c s="138" r="E18"/>
      <c s="129" r="F18"/>
      <c s="129" r="G18"/>
      <c s="129" r="H18"/>
      <c s="129" r="I18"/>
      <c s="129" r="J18"/>
      <c s="129" r="K18"/>
      <c s="129" r="L18"/>
      <c s="151" r="M18"/>
    </row>
    <row r="19">
      <c t="s" s="117" r="A19">
        <v>63</v>
      </c>
      <c s="141" r="B19"/>
      <c s="24" r="C19"/>
      <c t="s" s="97" r="D19">
        <v>64</v>
      </c>
      <c s="24" r="E19"/>
      <c s="132" r="F19"/>
      <c s="152" r="G19"/>
      <c s="152" r="H19"/>
      <c s="152" r="I19"/>
      <c s="152" r="J19"/>
      <c s="152" r="K19"/>
      <c s="152" r="L19"/>
      <c s="13" r="M19"/>
    </row>
    <row r="20">
      <c t="s" s="49" r="A20">
        <v>65</v>
      </c>
      <c s="67" r="B20"/>
      <c s="67" r="C20"/>
      <c s="65" r="D20">
        <v>100</v>
      </c>
      <c s="65" r="E20"/>
      <c s="132" r="F20"/>
      <c s="152" r="G20"/>
      <c s="152" r="H20"/>
      <c s="152" r="I20"/>
      <c s="152" r="J20"/>
      <c s="152" r="K20"/>
      <c s="152" r="L20"/>
      <c s="13" r="M20"/>
    </row>
    <row r="21">
      <c t="s" s="49" r="A21">
        <v>66</v>
      </c>
      <c s="67" r="B21"/>
      <c s="67" r="C21"/>
      <c s="65" r="D21">
        <v>120</v>
      </c>
      <c s="65" r="E21"/>
      <c s="132" r="F21"/>
      <c s="152" r="G21"/>
      <c s="152" r="H21"/>
      <c s="152" r="I21"/>
      <c s="152" r="J21"/>
      <c s="152" r="K21"/>
      <c s="152" r="L21"/>
      <c s="13" r="M21"/>
    </row>
    <row r="22">
      <c s="49" r="A22"/>
      <c s="67" r="B22"/>
      <c s="67" r="C22"/>
      <c s="65" r="D22"/>
      <c s="65" r="E22"/>
      <c s="132" r="F22"/>
      <c s="152" r="G22"/>
      <c s="152" r="H22"/>
      <c s="152" r="I22"/>
      <c s="152" r="J22"/>
      <c s="152" r="K22"/>
      <c s="152" r="L22"/>
      <c s="13" r="M22"/>
    </row>
    <row r="23">
      <c s="49" r="A23"/>
      <c s="67" r="B23"/>
      <c s="67" r="C23"/>
      <c s="65" r="D23"/>
      <c s="65" r="E23"/>
      <c s="132" r="F23"/>
      <c s="152" r="G23"/>
      <c s="152" r="H23"/>
      <c s="152" r="I23"/>
      <c s="152" r="J23"/>
      <c s="152" r="K23"/>
      <c s="152" r="L23"/>
      <c s="13" r="M23"/>
    </row>
    <row customHeight="1" r="24" ht="15.0">
      <c s="131" r="A24"/>
      <c s="3" r="B24"/>
      <c t="s" s="7" r="C24">
        <v>67</v>
      </c>
      <c s="60" r="D24">
        <f>SUM(D20:D23)</f>
        <v>220</v>
      </c>
      <c s="81" r="E24"/>
      <c s="123" r="F24"/>
      <c s="87" r="G24"/>
      <c s="87" r="H24"/>
      <c s="87" r="I24"/>
      <c s="87" r="J24"/>
      <c s="87" r="K24"/>
      <c s="87" r="L24"/>
      <c s="64" r="M24"/>
    </row>
    <row r="25">
      <c t="s" s="58" r="A25">
        <v>49</v>
      </c>
      <c s="127" r="B25">
        <v>3</v>
      </c>
      <c s="107" r="C25"/>
      <c t="s" s="134" r="D25">
        <v>50</v>
      </c>
      <c t="s" s="53" r="E25">
        <v>68</v>
      </c>
      <c s="128" r="F25"/>
      <c s="128" r="G25"/>
      <c s="128" r="H25"/>
      <c s="142" r="I25"/>
      <c s="72" r="J25"/>
      <c t="s" s="21" r="K25">
        <v>44</v>
      </c>
      <c s="47" r="L25"/>
      <c s="120" r="M25"/>
    </row>
    <row r="26">
      <c t="s" s="148" r="A26">
        <v>52</v>
      </c>
      <c t="s" s="102" r="B26">
        <v>69</v>
      </c>
      <c s="32" r="C26"/>
      <c s="32" r="D26"/>
      <c s="32" r="E26"/>
      <c s="32" r="F26"/>
      <c s="32" r="G26"/>
      <c s="32" r="H26"/>
      <c s="52" r="I26"/>
      <c s="73" r="J26"/>
      <c t="s" s="44" r="K26">
        <v>54</v>
      </c>
      <c s="135" r="L26"/>
      <c s="133" r="M26"/>
    </row>
    <row r="27">
      <c t="s" s="39" r="A27">
        <v>55</v>
      </c>
      <c t="s" s="26" r="B27">
        <v>56</v>
      </c>
      <c s="26" r="C27"/>
      <c t="s" s="26" r="D27">
        <v>57</v>
      </c>
      <c s="26" r="E27"/>
      <c t="s" s="26" r="F27">
        <v>58</v>
      </c>
      <c s="26" r="G27"/>
      <c t="s" s="26" r="H27">
        <v>59</v>
      </c>
      <c s="26" r="I27"/>
      <c t="s" s="26" r="J27">
        <v>60</v>
      </c>
      <c s="26" r="K27"/>
      <c t="s" s="26" r="L27">
        <v>70</v>
      </c>
      <c s="26" r="M27"/>
    </row>
    <row r="28">
      <c s="49" r="A28">
        <v>2</v>
      </c>
      <c s="67" r="B28">
        <v>2</v>
      </c>
      <c s="67" r="C28"/>
      <c s="65" r="D28">
        <f>215+205</f>
        <v>420</v>
      </c>
      <c s="65" r="E28"/>
      <c s="65" r="F28">
        <f>(71*A28)*B28</f>
        <v>284</v>
      </c>
      <c s="65" r="G28"/>
      <c s="65" r="H28">
        <f>177*B28</f>
        <v>354</v>
      </c>
      <c s="65" r="I28"/>
      <c s="65" r="J28">
        <v>120</v>
      </c>
      <c s="65" r="K28"/>
      <c s="65" r="L28">
        <f>sum((((D28+F28)+H28)+J28))</f>
        <v>1178</v>
      </c>
      <c s="65" r="M28"/>
    </row>
    <row r="29">
      <c t="s" s="59" r="A29">
        <v>62</v>
      </c>
      <c s="138" r="B29"/>
      <c s="138" r="C29"/>
      <c s="138" r="D29"/>
      <c s="138" r="E29"/>
      <c s="129" r="F29"/>
      <c s="129" r="G29"/>
      <c s="129" r="H29"/>
      <c s="129" r="I29"/>
      <c s="129" r="J29"/>
      <c s="129" r="K29"/>
      <c s="129" r="L29"/>
      <c s="151" r="M29"/>
    </row>
    <row r="30">
      <c t="s" s="117" r="A30">
        <v>63</v>
      </c>
      <c s="141" r="B30"/>
      <c s="24" r="C30"/>
      <c t="s" s="97" r="D30">
        <v>64</v>
      </c>
      <c s="24" r="E30"/>
      <c s="132" r="F30"/>
      <c s="152" r="G30"/>
      <c s="152" r="H30"/>
      <c s="152" r="I30"/>
      <c s="152" r="J30"/>
      <c s="152" r="K30"/>
      <c s="152" r="L30"/>
      <c s="13" r="M30"/>
    </row>
    <row r="31">
      <c t="s" s="50" r="A31">
        <v>71</v>
      </c>
      <c s="48" r="B31"/>
      <c s="135" r="C31"/>
      <c s="65" r="D31">
        <v>120</v>
      </c>
      <c s="65" r="E31"/>
      <c s="132" r="F31"/>
      <c s="152" r="G31"/>
      <c s="152" r="H31"/>
      <c s="152" r="I31"/>
      <c s="152" r="J31"/>
      <c s="152" r="K31"/>
      <c s="152" r="L31"/>
      <c s="13" r="M31"/>
    </row>
    <row r="32">
      <c s="50" r="A32"/>
      <c s="48" r="B32"/>
      <c s="135" r="C32"/>
      <c s="65" r="D32"/>
      <c s="65" r="E32"/>
      <c s="132" r="F32"/>
      <c s="152" r="G32"/>
      <c s="152" r="H32"/>
      <c s="152" r="I32"/>
      <c s="152" r="J32"/>
      <c s="152" r="K32"/>
      <c s="152" r="L32"/>
      <c s="13" r="M32"/>
    </row>
    <row r="33">
      <c s="49" r="A33"/>
      <c s="67" r="B33"/>
      <c s="67" r="C33"/>
      <c s="65" r="D33"/>
      <c s="65" r="E33"/>
      <c s="132" r="F33"/>
      <c s="152" r="G33"/>
      <c s="152" r="H33"/>
      <c s="152" r="I33"/>
      <c s="152" r="J33"/>
      <c s="152" r="K33"/>
      <c s="152" r="L33"/>
      <c s="13" r="M33"/>
    </row>
    <row r="34">
      <c s="49" r="A34"/>
      <c s="67" r="B34"/>
      <c s="67" r="C34"/>
      <c s="65" r="D34"/>
      <c s="65" r="E34"/>
      <c s="132" r="F34"/>
      <c s="152" r="G34"/>
      <c s="152" r="H34"/>
      <c s="152" r="I34"/>
      <c s="152" r="J34"/>
      <c s="152" r="K34"/>
      <c s="152" r="L34"/>
      <c s="13" r="M34"/>
    </row>
    <row customHeight="1" r="35" ht="15.0">
      <c s="131" r="A35"/>
      <c s="3" r="B35"/>
      <c t="s" s="7" r="C35">
        <v>67</v>
      </c>
      <c s="22" r="D35">
        <f>SUM(D31:D34)</f>
        <v>120</v>
      </c>
      <c s="22" r="E35"/>
      <c s="123" r="F35"/>
      <c s="87" r="G35"/>
      <c s="87" r="H35"/>
      <c s="87" r="I35"/>
      <c s="87" r="J35"/>
      <c s="87" r="K35"/>
      <c s="87" r="L35"/>
      <c s="64" r="M35"/>
    </row>
  </sheetData>
  <mergeCells count="82">
    <mergeCell ref="A1:M1"/>
    <mergeCell ref="E2:I2"/>
    <mergeCell ref="K2:L2"/>
    <mergeCell ref="B3:I3"/>
    <mergeCell ref="K3:L3"/>
    <mergeCell ref="B4:C4"/>
    <mergeCell ref="D4:E4"/>
    <mergeCell ref="F4:G4"/>
    <mergeCell ref="H4:I4"/>
    <mergeCell ref="J4:K4"/>
    <mergeCell ref="L4:M4"/>
    <mergeCell ref="B5:C5"/>
    <mergeCell ref="D5:E5"/>
    <mergeCell ref="F5:G5"/>
    <mergeCell ref="H5:I5"/>
    <mergeCell ref="J5:K5"/>
    <mergeCell ref="L5:M5"/>
    <mergeCell ref="A7:C7"/>
    <mergeCell ref="D7:E7"/>
    <mergeCell ref="A8:C8"/>
    <mergeCell ref="D8:E8"/>
    <mergeCell ref="A9:C9"/>
    <mergeCell ref="D9:E9"/>
    <mergeCell ref="A10:C10"/>
    <mergeCell ref="D10:E10"/>
    <mergeCell ref="A11:C11"/>
    <mergeCell ref="D11:E11"/>
    <mergeCell ref="D12:E12"/>
    <mergeCell ref="E14:I14"/>
    <mergeCell ref="K14:L14"/>
    <mergeCell ref="B15:I15"/>
    <mergeCell ref="K15:L15"/>
    <mergeCell ref="B16:C16"/>
    <mergeCell ref="D16:E16"/>
    <mergeCell ref="F16:G16"/>
    <mergeCell ref="H16:I16"/>
    <mergeCell ref="J16:K16"/>
    <mergeCell ref="L16:M16"/>
    <mergeCell ref="B17:C17"/>
    <mergeCell ref="D17:E17"/>
    <mergeCell ref="F17:G17"/>
    <mergeCell ref="H17:I17"/>
    <mergeCell ref="J17:K17"/>
    <mergeCell ref="L17:M17"/>
    <mergeCell ref="A19:C19"/>
    <mergeCell ref="D19:E19"/>
    <mergeCell ref="A20:C20"/>
    <mergeCell ref="D20:E20"/>
    <mergeCell ref="A21:C21"/>
    <mergeCell ref="D21:E21"/>
    <mergeCell ref="A22:C22"/>
    <mergeCell ref="D22:E22"/>
    <mergeCell ref="A23:C23"/>
    <mergeCell ref="D23:E23"/>
    <mergeCell ref="D24:E24"/>
    <mergeCell ref="E25:I25"/>
    <mergeCell ref="K25:L25"/>
    <mergeCell ref="B26:I26"/>
    <mergeCell ref="K26:L26"/>
    <mergeCell ref="B27:C27"/>
    <mergeCell ref="D27:E27"/>
    <mergeCell ref="F27:G27"/>
    <mergeCell ref="H27:I27"/>
    <mergeCell ref="J27:K27"/>
    <mergeCell ref="L27:M27"/>
    <mergeCell ref="B28:C28"/>
    <mergeCell ref="D28:E28"/>
    <mergeCell ref="F28:G28"/>
    <mergeCell ref="H28:I28"/>
    <mergeCell ref="J28:K28"/>
    <mergeCell ref="L28:M28"/>
    <mergeCell ref="A30:C30"/>
    <mergeCell ref="D30:E30"/>
    <mergeCell ref="A31:C31"/>
    <mergeCell ref="D31:E31"/>
    <mergeCell ref="A32:C32"/>
    <mergeCell ref="D32:E32"/>
    <mergeCell ref="A33:C33"/>
    <mergeCell ref="D33:E33"/>
    <mergeCell ref="A34:C34"/>
    <mergeCell ref="D34:E34"/>
    <mergeCell ref="D35:E35"/>
  </mergeCells>
  <dataValidations>
    <dataValidation showErrorMessage="1" sqref="K3:L3 K15:L15 K26:L26" allowBlank="1" type="list">
      <formula1>"(Select Period), Base Period, Option I, Option II, Option III, Option IV"</formula1>
    </dataValidation>
  </dataValidations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0.14" defaultRowHeight="13.5"/>
  <cols>
    <col min="1" customWidth="1" max="1" width="36.0"/>
    <col min="2" customWidth="1" max="2" width="12.57"/>
    <col min="3" customWidth="1" max="3" width="17.29"/>
    <col min="4" customWidth="1" max="4" width="116.43"/>
  </cols>
  <sheetData>
    <row customHeight="1" r="1" ht="18.75">
      <c t="s" s="92" r="A1">
        <v>72</v>
      </c>
      <c s="9" r="B1"/>
      <c s="9" r="C1"/>
      <c s="130" r="D1"/>
      <c s="10" r="E1"/>
      <c s="114" r="F1"/>
    </row>
    <row customHeight="1" r="2" ht="15.0">
      <c t="s" s="71" r="A2">
        <v>63</v>
      </c>
      <c t="s" s="124" r="B2">
        <v>43</v>
      </c>
      <c t="s" s="124" r="C2">
        <v>44</v>
      </c>
      <c t="s" s="140" r="D2">
        <v>45</v>
      </c>
      <c s="10" r="E2"/>
      <c s="114" r="F2"/>
    </row>
    <row r="3">
      <c s="150" r="A3"/>
      <c s="121" r="B3"/>
      <c s="121" r="C3"/>
      <c s="103" r="D3"/>
      <c s="10" r="E3"/>
      <c s="114" r="F3"/>
    </row>
    <row r="4">
      <c s="68" r="A4"/>
      <c s="27" r="B4"/>
      <c s="27" r="C4"/>
      <c s="113" r="D4"/>
      <c s="10" r="E4"/>
      <c s="114" r="F4"/>
    </row>
    <row r="5">
      <c s="68" r="A5"/>
      <c s="136" r="B5"/>
      <c s="136" r="C5"/>
      <c s="113" r="D5"/>
      <c s="10" r="E5"/>
      <c s="114" r="F5"/>
    </row>
    <row r="6">
      <c s="68" r="A6"/>
      <c s="136" r="B6"/>
      <c s="136" r="C6"/>
      <c s="113" r="D6"/>
      <c s="10" r="E6"/>
      <c s="114" r="F6"/>
    </row>
    <row r="7">
      <c s="68" r="A7"/>
      <c s="136" r="B7"/>
      <c s="136" r="C7"/>
      <c s="113" r="D7"/>
      <c s="10" r="E7"/>
      <c s="114" r="F7"/>
    </row>
    <row r="8">
      <c s="68" r="A8"/>
      <c s="136" r="B8"/>
      <c s="136" r="C8"/>
      <c s="113" r="D8"/>
      <c s="10" r="E8"/>
      <c s="114" r="F8"/>
    </row>
    <row r="9">
      <c s="68" r="A9"/>
      <c s="136" r="B9"/>
      <c s="136" r="C9"/>
      <c s="113" r="D9"/>
      <c s="10" r="E9"/>
      <c s="114" r="F9"/>
    </row>
    <row r="10">
      <c s="68" r="A10"/>
      <c s="136" r="B10"/>
      <c s="136" r="C10"/>
      <c s="113" r="D10"/>
      <c s="10" r="E10"/>
      <c s="114" r="F10"/>
    </row>
    <row r="11">
      <c s="68" r="A11"/>
      <c s="136" r="B11"/>
      <c s="136" r="C11"/>
      <c s="113" r="D11"/>
      <c s="10" r="E11"/>
      <c s="114" r="F11"/>
    </row>
    <row r="12">
      <c s="68" r="A12"/>
      <c s="136" r="B12"/>
      <c s="136" r="C12"/>
      <c s="113" r="D12"/>
      <c s="10" r="E12"/>
      <c s="114" r="F12"/>
    </row>
    <row r="13">
      <c s="68" r="A13"/>
      <c s="136" r="B13"/>
      <c s="136" r="C13"/>
      <c s="113" r="D13"/>
      <c s="10" r="E13"/>
      <c s="114" r="F13"/>
    </row>
    <row r="14">
      <c s="68" r="A14"/>
      <c s="136" r="B14"/>
      <c s="136" r="C14"/>
      <c s="113" r="D14"/>
      <c s="10" r="E14"/>
      <c s="114" r="F14"/>
    </row>
    <row r="15">
      <c s="68" r="A15"/>
      <c s="136" r="B15"/>
      <c s="136" r="C15"/>
      <c s="113" r="D15"/>
      <c s="10" r="E15"/>
      <c s="114" r="F15"/>
    </row>
    <row r="16">
      <c s="68" r="A16"/>
      <c s="136" r="B16"/>
      <c s="136" r="C16"/>
      <c s="113" r="D16"/>
      <c s="10" r="E16"/>
      <c s="114" r="F16"/>
    </row>
    <row r="17">
      <c s="68" r="A17"/>
      <c s="136" r="B17"/>
      <c s="136" r="C17"/>
      <c s="113" r="D17"/>
      <c s="10" r="E17"/>
      <c s="114" r="F17"/>
    </row>
    <row r="18">
      <c s="68" r="A18"/>
      <c s="136" r="B18"/>
      <c s="136" r="C18"/>
      <c s="113" r="D18"/>
      <c s="10" r="E18"/>
      <c s="114" r="F18"/>
    </row>
    <row r="19">
      <c s="68" r="A19"/>
      <c s="136" r="B19"/>
      <c s="136" r="C19"/>
      <c s="113" r="D19"/>
      <c s="10" r="E19"/>
      <c s="114" r="F19"/>
    </row>
    <row r="20">
      <c s="68" r="A20"/>
      <c s="136" r="B20"/>
      <c s="136" r="C20"/>
      <c s="113" r="D20"/>
      <c s="10" r="E20"/>
      <c s="114" r="F20"/>
    </row>
    <row r="21">
      <c s="68" r="A21"/>
      <c s="136" r="B21"/>
      <c s="136" r="C21"/>
      <c s="113" r="D21"/>
      <c s="10" r="E21"/>
      <c s="114" r="F21"/>
    </row>
    <row r="22">
      <c s="68" r="A22"/>
      <c s="136" r="B22"/>
      <c s="136" r="C22"/>
      <c s="113" r="D22"/>
      <c s="10" r="E22"/>
      <c s="114" r="F22"/>
    </row>
    <row r="23">
      <c s="68" r="A23"/>
      <c s="136" r="B23"/>
      <c s="136" r="C23"/>
      <c s="113" r="D23"/>
      <c s="10" r="E23"/>
      <c s="114" r="F23"/>
    </row>
    <row r="24">
      <c s="68" r="A24"/>
      <c s="136" r="B24"/>
      <c s="136" r="C24"/>
      <c s="113" r="D24"/>
      <c s="10" r="E24"/>
      <c s="114" r="F24"/>
    </row>
    <row r="25">
      <c s="68" r="A25"/>
      <c s="136" r="B25"/>
      <c s="136" r="C25"/>
      <c s="113" r="D25"/>
      <c s="10" r="E25"/>
      <c s="114" r="F25"/>
    </row>
    <row customHeight="1" r="26" ht="15.0">
      <c s="20" r="A26"/>
      <c s="80" r="B26"/>
      <c s="80" r="C26"/>
      <c s="145" r="D26"/>
      <c s="10" r="E26"/>
      <c s="114" r="F26"/>
    </row>
  </sheetData>
  <mergeCells count="1">
    <mergeCell ref="A1:D1"/>
  </mergeCells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0.14" defaultRowHeight="13.5"/>
  <cols>
    <col min="1" customWidth="1" max="1" width="19.86"/>
    <col min="2" customWidth="1" max="2" width="15.43"/>
    <col min="3" customWidth="1" max="3" width="20.14"/>
    <col min="4" customWidth="1" max="4" width="80.0"/>
  </cols>
  <sheetData>
    <row customHeight="1" r="1" ht="18.75">
      <c t="s" s="92" r="A1">
        <v>73</v>
      </c>
      <c s="9" r="B1"/>
      <c s="9" r="C1"/>
      <c s="130" r="D1"/>
      <c s="10" r="E1"/>
      <c s="114" r="F1"/>
    </row>
    <row customHeight="1" r="2" ht="15.0">
      <c t="s" s="71" r="A2">
        <v>74</v>
      </c>
      <c t="s" s="124" r="B2">
        <v>43</v>
      </c>
      <c t="s" s="124" r="C2">
        <v>44</v>
      </c>
      <c t="s" s="140" r="D2">
        <v>45</v>
      </c>
      <c s="10" r="E2"/>
      <c s="114" r="F2"/>
    </row>
    <row r="3">
      <c s="57" r="A3"/>
      <c s="40" r="B3"/>
      <c s="40" r="C3"/>
      <c s="103" r="D3"/>
      <c s="10" r="E3"/>
      <c s="114" r="F3"/>
    </row>
    <row r="4">
      <c s="68" r="A4"/>
      <c s="27" r="B4"/>
      <c s="136" r="C4"/>
      <c s="113" r="D4"/>
      <c s="10" r="E4"/>
      <c s="114" r="F4"/>
    </row>
    <row r="5">
      <c s="68" r="A5"/>
      <c s="27" r="B5"/>
      <c s="136" r="C5"/>
      <c s="113" r="D5"/>
      <c s="10" r="E5"/>
      <c s="114" r="F5"/>
    </row>
    <row r="6">
      <c s="68" r="A6"/>
      <c s="136" r="B6"/>
      <c s="136" r="C6"/>
      <c s="113" r="D6"/>
      <c s="10" r="E6"/>
      <c s="114" r="F6"/>
    </row>
    <row r="7">
      <c s="68" r="A7"/>
      <c s="136" r="B7"/>
      <c s="136" r="C7"/>
      <c s="113" r="D7"/>
      <c s="10" r="E7"/>
      <c s="114" r="F7"/>
    </row>
    <row r="8">
      <c s="68" r="A8"/>
      <c s="136" r="B8"/>
      <c s="136" r="C8"/>
      <c s="113" r="D8"/>
      <c s="10" r="E8"/>
      <c s="114" r="F8"/>
    </row>
    <row r="9">
      <c s="68" r="A9"/>
      <c s="136" r="B9"/>
      <c s="136" r="C9"/>
      <c s="113" r="D9"/>
      <c s="10" r="E9"/>
      <c s="114" r="F9"/>
    </row>
    <row r="10">
      <c s="68" r="A10"/>
      <c s="136" r="B10"/>
      <c s="136" r="C10"/>
      <c s="113" r="D10"/>
      <c s="10" r="E10"/>
      <c s="114" r="F10"/>
    </row>
    <row r="11">
      <c s="68" r="A11"/>
      <c s="136" r="B11"/>
      <c s="136" r="C11"/>
      <c s="113" r="D11"/>
      <c s="10" r="E11"/>
      <c s="114" r="F11"/>
    </row>
    <row r="12">
      <c s="68" r="A12"/>
      <c s="136" r="B12"/>
      <c s="136" r="C12"/>
      <c s="113" r="D12"/>
      <c s="10" r="E12"/>
      <c s="114" r="F12"/>
    </row>
    <row r="13">
      <c s="68" r="A13"/>
      <c s="136" r="B13"/>
      <c s="136" r="C13"/>
      <c s="113" r="D13"/>
      <c s="10" r="E13"/>
      <c s="114" r="F13"/>
    </row>
    <row r="14">
      <c s="68" r="A14"/>
      <c s="136" r="B14"/>
      <c s="136" r="C14"/>
      <c s="113" r="D14"/>
      <c s="10" r="E14"/>
      <c s="114" r="F14"/>
    </row>
    <row r="15">
      <c s="68" r="A15"/>
      <c s="136" r="B15"/>
      <c s="136" r="C15"/>
      <c s="113" r="D15"/>
      <c s="10" r="E15"/>
      <c s="114" r="F15"/>
    </row>
    <row r="16">
      <c s="68" r="A16"/>
      <c s="136" r="B16"/>
      <c s="136" r="C16"/>
      <c s="113" r="D16"/>
      <c s="10" r="E16"/>
      <c s="114" r="F16"/>
    </row>
    <row r="17">
      <c s="68" r="A17"/>
      <c s="136" r="B17"/>
      <c s="136" r="C17"/>
      <c s="113" r="D17"/>
      <c s="10" r="E17"/>
      <c s="114" r="F17"/>
    </row>
    <row r="18">
      <c s="68" r="A18"/>
      <c s="136" r="B18"/>
      <c s="136" r="C18"/>
      <c s="113" r="D18"/>
      <c s="10" r="E18"/>
      <c s="114" r="F18"/>
    </row>
    <row r="19">
      <c s="68" r="A19"/>
      <c s="136" r="B19"/>
      <c s="136" r="C19"/>
      <c s="113" r="D19"/>
      <c s="10" r="E19"/>
      <c s="114" r="F19"/>
    </row>
    <row r="20">
      <c s="68" r="A20"/>
      <c s="136" r="B20"/>
      <c s="136" r="C20"/>
      <c s="113" r="D20"/>
      <c s="10" r="E20"/>
      <c s="114" r="F20"/>
    </row>
    <row r="21">
      <c s="68" r="A21"/>
      <c s="136" r="B21"/>
      <c s="136" r="C21"/>
      <c s="113" r="D21"/>
      <c s="10" r="E21"/>
      <c s="114" r="F21"/>
    </row>
    <row r="22">
      <c s="68" r="A22"/>
      <c s="136" r="B22"/>
      <c s="136" r="C22"/>
      <c s="113" r="D22"/>
      <c s="10" r="E22"/>
      <c s="114" r="F22"/>
    </row>
    <row r="23">
      <c s="68" r="A23"/>
      <c s="136" r="B23"/>
      <c s="136" r="C23"/>
      <c s="113" r="D23"/>
      <c s="10" r="E23"/>
      <c s="114" r="F23"/>
    </row>
    <row r="24">
      <c s="68" r="A24"/>
      <c s="136" r="B24"/>
      <c s="136" r="C24"/>
      <c s="113" r="D24"/>
      <c s="10" r="E24"/>
      <c s="114" r="F24"/>
    </row>
    <row customHeight="1" r="25" ht="15.0">
      <c s="20" r="A25"/>
      <c s="80" r="B25"/>
      <c s="80" r="C25"/>
      <c s="145" r="D25"/>
      <c s="10" r="E25"/>
      <c s="114" r="F25"/>
    </row>
  </sheetData>
  <mergeCells count="1">
    <mergeCell ref="A1:D1"/>
  </mergeCells>
</worksheet>
</file>